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15"/>
  <workbookPr defaultThemeVersion="166925"/>
  <mc:AlternateContent xmlns:mc="http://schemas.openxmlformats.org/markup-compatibility/2006">
    <mc:Choice Requires="x15">
      <x15ac:absPath xmlns:x15ac="http://schemas.microsoft.com/office/spreadsheetml/2010/11/ac" url="C:\Users\Sam Wrag\Dropbox\Plezalni klub Stena Team Folder\05 Administracija\"/>
    </mc:Choice>
  </mc:AlternateContent>
  <xr:revisionPtr revIDLastSave="0" documentId="13_ncr:1_{0CF3A2E7-27B6-4F4C-B545-0BB52112E2A7}" xr6:coauthVersionLast="40" xr6:coauthVersionMax="40" xr10:uidLastSave="{00000000-0000-0000-0000-000000000000}"/>
  <bookViews>
    <workbookView xWindow="0" yWindow="0" windowWidth="23040" windowHeight="8325" activeTab="3" xr2:uid="{00000000-000D-0000-FFFF-FFFF00000000}"/>
  </bookViews>
  <sheets>
    <sheet name="Opremljanje smeri" sheetId="1" r:id="rId1"/>
    <sheet name="Dodatno delo" sheetId="2" r:id="rId2"/>
    <sheet name="Skupinske akcije" sheetId="6" r:id="rId3"/>
    <sheet name="Materialni stroški" sheetId="4" r:id="rId4"/>
    <sheet name="Skupaj" sheetId="3" r:id="rId5"/>
    <sheet name="Navodila" sheetId="7" r:id="rId6"/>
    <sheet name="Sheet1" sheetId="5" state="hidden" r:id="rId7"/>
  </sheets>
  <calcPr calcId="17902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F15" i="1"/>
  <c r="G15" i="1"/>
  <c r="H15" i="1"/>
  <c r="F16" i="1"/>
  <c r="G16" i="1"/>
  <c r="H16" i="1"/>
  <c r="F17" i="1"/>
  <c r="G17" i="1"/>
  <c r="H17" i="1"/>
  <c r="F18" i="1"/>
  <c r="G18" i="1"/>
  <c r="H18" i="1"/>
  <c r="F19" i="1"/>
  <c r="G19" i="1"/>
  <c r="H19" i="1"/>
  <c r="F14" i="1"/>
  <c r="G14" i="1"/>
  <c r="H14" i="1"/>
  <c r="G293" i="1"/>
  <c r="H293" i="1"/>
  <c r="G285" i="1"/>
  <c r="H285" i="1"/>
  <c r="G277" i="1"/>
  <c r="H277" i="1"/>
  <c r="G269" i="1"/>
  <c r="H269" i="1"/>
  <c r="G261" i="1"/>
  <c r="H261" i="1"/>
  <c r="G253" i="1"/>
  <c r="H253" i="1"/>
  <c r="G245" i="1"/>
  <c r="H245" i="1"/>
  <c r="G237" i="1"/>
  <c r="H237" i="1"/>
  <c r="G229" i="1"/>
  <c r="H229" i="1"/>
  <c r="G221" i="1"/>
  <c r="H221" i="1"/>
  <c r="G213" i="1"/>
  <c r="H213" i="1"/>
  <c r="G205" i="1"/>
  <c r="H205" i="1"/>
  <c r="G197" i="1"/>
  <c r="H197" i="1"/>
  <c r="G189" i="1"/>
  <c r="H189" i="1"/>
  <c r="G181" i="1"/>
  <c r="H181" i="1"/>
  <c r="G173" i="1"/>
  <c r="H173" i="1"/>
  <c r="G165" i="1"/>
  <c r="H165" i="1"/>
  <c r="G157" i="1"/>
  <c r="H157" i="1"/>
  <c r="G149" i="1"/>
  <c r="H149" i="1"/>
  <c r="G141" i="1"/>
  <c r="H141" i="1"/>
  <c r="G133" i="1"/>
  <c r="H133" i="1"/>
  <c r="G125" i="1"/>
  <c r="H125" i="1"/>
  <c r="G117" i="1"/>
  <c r="H117" i="1"/>
  <c r="G109" i="1"/>
  <c r="H109" i="1"/>
  <c r="G101" i="1"/>
  <c r="H101" i="1"/>
  <c r="G93" i="1"/>
  <c r="H93" i="1"/>
  <c r="G85" i="1"/>
  <c r="H85" i="1"/>
  <c r="G77" i="1"/>
  <c r="H77" i="1"/>
  <c r="G69" i="1"/>
  <c r="H69" i="1"/>
  <c r="G61" i="1"/>
  <c r="H61" i="1"/>
  <c r="G53" i="1"/>
  <c r="H53" i="1"/>
  <c r="G45" i="1"/>
  <c r="H45" i="1"/>
  <c r="G37" i="1"/>
  <c r="H37" i="1"/>
  <c r="G29" i="1"/>
  <c r="H29" i="1"/>
  <c r="G21" i="1"/>
  <c r="H21" i="1"/>
  <c r="G271" i="1"/>
  <c r="H271" i="1"/>
  <c r="G300" i="1"/>
  <c r="H300" i="1"/>
  <c r="G292" i="1"/>
  <c r="H292" i="1"/>
  <c r="G284" i="1"/>
  <c r="H284" i="1"/>
  <c r="G276" i="1"/>
  <c r="H276" i="1"/>
  <c r="G268" i="1"/>
  <c r="H268" i="1"/>
  <c r="G260" i="1"/>
  <c r="H260" i="1"/>
  <c r="G252" i="1"/>
  <c r="H252" i="1"/>
  <c r="G244" i="1"/>
  <c r="H244" i="1"/>
  <c r="G236" i="1"/>
  <c r="H236" i="1"/>
  <c r="G228" i="1"/>
  <c r="H228" i="1"/>
  <c r="G220" i="1"/>
  <c r="H220" i="1"/>
  <c r="G212" i="1"/>
  <c r="H212" i="1"/>
  <c r="G204" i="1"/>
  <c r="H204" i="1"/>
  <c r="G196" i="1"/>
  <c r="H196" i="1"/>
  <c r="G188" i="1"/>
  <c r="H188" i="1"/>
  <c r="G180" i="1"/>
  <c r="H180" i="1"/>
  <c r="G172" i="1"/>
  <c r="H172" i="1"/>
  <c r="G164" i="1"/>
  <c r="H164" i="1"/>
  <c r="G156" i="1"/>
  <c r="H156" i="1"/>
  <c r="G148" i="1"/>
  <c r="H148" i="1"/>
  <c r="G140" i="1"/>
  <c r="H140" i="1"/>
  <c r="G132" i="1"/>
  <c r="H132" i="1"/>
  <c r="G124" i="1"/>
  <c r="H124" i="1"/>
  <c r="G116" i="1"/>
  <c r="H116" i="1"/>
  <c r="G108" i="1"/>
  <c r="H108" i="1"/>
  <c r="G100" i="1"/>
  <c r="H100" i="1"/>
  <c r="G92" i="1"/>
  <c r="H92" i="1"/>
  <c r="G84" i="1"/>
  <c r="H84" i="1"/>
  <c r="G76" i="1"/>
  <c r="H76" i="1"/>
  <c r="G68" i="1"/>
  <c r="H68" i="1"/>
  <c r="G60" i="1"/>
  <c r="H60" i="1"/>
  <c r="G52" i="1"/>
  <c r="H52" i="1"/>
  <c r="G44" i="1"/>
  <c r="H44" i="1"/>
  <c r="G36" i="1"/>
  <c r="H36" i="1"/>
  <c r="G28" i="1"/>
  <c r="H28" i="1"/>
  <c r="G20" i="1"/>
  <c r="H20" i="1"/>
  <c r="G267" i="1"/>
  <c r="H267" i="1"/>
  <c r="G291" i="1"/>
  <c r="H291" i="1"/>
  <c r="G275" i="1"/>
  <c r="H275" i="1"/>
  <c r="G259" i="1"/>
  <c r="H259" i="1"/>
  <c r="G243" i="1"/>
  <c r="H243" i="1"/>
  <c r="G227" i="1"/>
  <c r="H227" i="1"/>
  <c r="G219" i="1"/>
  <c r="H219" i="1"/>
  <c r="G211" i="1"/>
  <c r="H211" i="1"/>
  <c r="G203" i="1"/>
  <c r="H203" i="1"/>
  <c r="G195" i="1"/>
  <c r="H195" i="1"/>
  <c r="G187" i="1"/>
  <c r="H187" i="1"/>
  <c r="G179" i="1"/>
  <c r="H179" i="1"/>
  <c r="G171" i="1"/>
  <c r="H171" i="1"/>
  <c r="G163" i="1"/>
  <c r="H163" i="1"/>
  <c r="G155" i="1"/>
  <c r="H155" i="1"/>
  <c r="G147" i="1"/>
  <c r="H147" i="1"/>
  <c r="G139" i="1"/>
  <c r="H139" i="1"/>
  <c r="G131" i="1"/>
  <c r="H131" i="1"/>
  <c r="G123" i="1"/>
  <c r="H123" i="1"/>
  <c r="G115" i="1"/>
  <c r="H115" i="1"/>
  <c r="G107" i="1"/>
  <c r="H107" i="1"/>
  <c r="G99" i="1"/>
  <c r="H99" i="1"/>
  <c r="G91" i="1"/>
  <c r="H91" i="1"/>
  <c r="G83" i="1"/>
  <c r="H83" i="1"/>
  <c r="G75" i="1"/>
  <c r="H75" i="1"/>
  <c r="G67" i="1"/>
  <c r="H67" i="1"/>
  <c r="G59" i="1"/>
  <c r="H59" i="1"/>
  <c r="G51" i="1"/>
  <c r="H51" i="1"/>
  <c r="G43" i="1"/>
  <c r="H43" i="1"/>
  <c r="G35" i="1"/>
  <c r="H35" i="1"/>
  <c r="G27" i="1"/>
  <c r="H27" i="1"/>
  <c r="G255" i="1"/>
  <c r="H255" i="1"/>
  <c r="G298" i="1"/>
  <c r="H298" i="1"/>
  <c r="G290" i="1"/>
  <c r="H290" i="1"/>
  <c r="G282" i="1"/>
  <c r="H282" i="1"/>
  <c r="G274" i="1"/>
  <c r="H274" i="1"/>
  <c r="G266" i="1"/>
  <c r="H266" i="1"/>
  <c r="G258" i="1"/>
  <c r="H258" i="1"/>
  <c r="G242" i="1"/>
  <c r="H242" i="1"/>
  <c r="G234" i="1"/>
  <c r="H234" i="1"/>
  <c r="G226" i="1"/>
  <c r="H226" i="1"/>
  <c r="G218" i="1"/>
  <c r="H218" i="1"/>
  <c r="G210" i="1"/>
  <c r="H210" i="1"/>
  <c r="G202" i="1"/>
  <c r="H202" i="1"/>
  <c r="G194" i="1"/>
  <c r="H194" i="1"/>
  <c r="G186" i="1"/>
  <c r="H186" i="1"/>
  <c r="G178" i="1"/>
  <c r="H178" i="1"/>
  <c r="G170" i="1"/>
  <c r="H170" i="1"/>
  <c r="G162" i="1"/>
  <c r="H162" i="1"/>
  <c r="G154" i="1"/>
  <c r="H154" i="1"/>
  <c r="G146" i="1"/>
  <c r="H146" i="1"/>
  <c r="G138" i="1"/>
  <c r="H138" i="1"/>
  <c r="G130" i="1"/>
  <c r="H130" i="1"/>
  <c r="G122" i="1"/>
  <c r="H122" i="1"/>
  <c r="G114" i="1"/>
  <c r="H114" i="1"/>
  <c r="G106" i="1"/>
  <c r="H106" i="1"/>
  <c r="G98" i="1"/>
  <c r="H98" i="1"/>
  <c r="G90" i="1"/>
  <c r="H90" i="1"/>
  <c r="G82" i="1"/>
  <c r="H82" i="1"/>
  <c r="G74" i="1"/>
  <c r="H74" i="1"/>
  <c r="G66" i="1"/>
  <c r="H66" i="1"/>
  <c r="G58" i="1"/>
  <c r="H58" i="1"/>
  <c r="G50" i="1"/>
  <c r="H50" i="1"/>
  <c r="G42" i="1"/>
  <c r="H42" i="1"/>
  <c r="G34" i="1"/>
  <c r="H34" i="1"/>
  <c r="G26" i="1"/>
  <c r="H26" i="1"/>
  <c r="G251" i="1"/>
  <c r="H251" i="1"/>
  <c r="G297" i="1"/>
  <c r="H297" i="1"/>
  <c r="G289" i="1"/>
  <c r="H289" i="1"/>
  <c r="G281" i="1"/>
  <c r="H281" i="1"/>
  <c r="G273" i="1"/>
  <c r="H273" i="1"/>
  <c r="G265" i="1"/>
  <c r="H265" i="1"/>
  <c r="G257" i="1"/>
  <c r="H257" i="1"/>
  <c r="G249" i="1"/>
  <c r="H249" i="1"/>
  <c r="G241" i="1"/>
  <c r="H241" i="1"/>
  <c r="G233" i="1"/>
  <c r="H233" i="1"/>
  <c r="G225" i="1"/>
  <c r="H225" i="1"/>
  <c r="G217" i="1"/>
  <c r="H217" i="1"/>
  <c r="G209" i="1"/>
  <c r="H209" i="1"/>
  <c r="G201" i="1"/>
  <c r="H201" i="1"/>
  <c r="G193" i="1"/>
  <c r="H193" i="1"/>
  <c r="G185" i="1"/>
  <c r="H185" i="1"/>
  <c r="G177" i="1"/>
  <c r="H177" i="1"/>
  <c r="G169" i="1"/>
  <c r="H169" i="1"/>
  <c r="G161" i="1"/>
  <c r="H161" i="1"/>
  <c r="G153" i="1"/>
  <c r="H153" i="1"/>
  <c r="G145" i="1"/>
  <c r="H145" i="1"/>
  <c r="G137" i="1"/>
  <c r="H137" i="1"/>
  <c r="G129" i="1"/>
  <c r="H129" i="1"/>
  <c r="G121" i="1"/>
  <c r="H121" i="1"/>
  <c r="G113" i="1"/>
  <c r="H113" i="1"/>
  <c r="G105" i="1"/>
  <c r="H105" i="1"/>
  <c r="G97" i="1"/>
  <c r="H97" i="1"/>
  <c r="G89" i="1"/>
  <c r="H89" i="1"/>
  <c r="G81" i="1"/>
  <c r="H81" i="1"/>
  <c r="G73" i="1"/>
  <c r="H73" i="1"/>
  <c r="G65" i="1"/>
  <c r="H65" i="1"/>
  <c r="G57" i="1"/>
  <c r="H57" i="1"/>
  <c r="G49" i="1"/>
  <c r="H49" i="1"/>
  <c r="G41" i="1"/>
  <c r="H41" i="1"/>
  <c r="G33" i="1"/>
  <c r="H33" i="1"/>
  <c r="G25" i="1"/>
  <c r="H25" i="1"/>
  <c r="G250" i="1"/>
  <c r="H250" i="1"/>
  <c r="G296" i="1"/>
  <c r="H296" i="1"/>
  <c r="G288" i="1"/>
  <c r="H288" i="1"/>
  <c r="G280" i="1"/>
  <c r="H280" i="1"/>
  <c r="G272" i="1"/>
  <c r="H272" i="1"/>
  <c r="G264" i="1"/>
  <c r="H264" i="1"/>
  <c r="G256" i="1"/>
  <c r="H256" i="1"/>
  <c r="G248" i="1"/>
  <c r="H248" i="1"/>
  <c r="G240" i="1"/>
  <c r="H240" i="1"/>
  <c r="G232" i="1"/>
  <c r="H232" i="1"/>
  <c r="G224" i="1"/>
  <c r="H224" i="1"/>
  <c r="G216" i="1"/>
  <c r="H216" i="1"/>
  <c r="G208" i="1"/>
  <c r="H208" i="1"/>
  <c r="G200" i="1"/>
  <c r="H200" i="1"/>
  <c r="G192" i="1"/>
  <c r="H192" i="1"/>
  <c r="G184" i="1"/>
  <c r="H184" i="1"/>
  <c r="G176" i="1"/>
  <c r="H176" i="1"/>
  <c r="G168" i="1"/>
  <c r="H168" i="1"/>
  <c r="G160" i="1"/>
  <c r="H160" i="1"/>
  <c r="G152" i="1"/>
  <c r="H152" i="1"/>
  <c r="G144" i="1"/>
  <c r="H144" i="1"/>
  <c r="G136" i="1"/>
  <c r="H136" i="1"/>
  <c r="G128" i="1"/>
  <c r="H128" i="1"/>
  <c r="G120" i="1"/>
  <c r="H120" i="1"/>
  <c r="G112" i="1"/>
  <c r="H112" i="1"/>
  <c r="G104" i="1"/>
  <c r="H104" i="1"/>
  <c r="G96" i="1"/>
  <c r="H96" i="1"/>
  <c r="G88" i="1"/>
  <c r="H88" i="1"/>
  <c r="G80" i="1"/>
  <c r="H80" i="1"/>
  <c r="G72" i="1"/>
  <c r="H72" i="1"/>
  <c r="G64" i="1"/>
  <c r="H64" i="1"/>
  <c r="G56" i="1"/>
  <c r="H56" i="1"/>
  <c r="G48" i="1"/>
  <c r="H48" i="1"/>
  <c r="G40" i="1"/>
  <c r="H40" i="1"/>
  <c r="G32" i="1"/>
  <c r="H32" i="1"/>
  <c r="G24" i="1"/>
  <c r="H24" i="1"/>
  <c r="G299" i="1"/>
  <c r="H299" i="1"/>
  <c r="G246" i="1"/>
  <c r="H246" i="1"/>
  <c r="G295" i="1"/>
  <c r="H295" i="1"/>
  <c r="G279" i="1"/>
  <c r="H279" i="1"/>
  <c r="G263" i="1"/>
  <c r="H263" i="1"/>
  <c r="G247" i="1"/>
  <c r="H247" i="1"/>
  <c r="G231" i="1"/>
  <c r="H231" i="1"/>
  <c r="G223" i="1"/>
  <c r="H223" i="1"/>
  <c r="G215" i="1"/>
  <c r="H215" i="1"/>
  <c r="G207" i="1"/>
  <c r="H207" i="1"/>
  <c r="G199" i="1"/>
  <c r="H199" i="1"/>
  <c r="G191" i="1"/>
  <c r="H191" i="1"/>
  <c r="G183" i="1"/>
  <c r="H183" i="1"/>
  <c r="G175" i="1"/>
  <c r="H175" i="1"/>
  <c r="G167" i="1"/>
  <c r="H167" i="1"/>
  <c r="G159" i="1"/>
  <c r="H159" i="1"/>
  <c r="G151" i="1"/>
  <c r="H151" i="1"/>
  <c r="G143" i="1"/>
  <c r="H143" i="1"/>
  <c r="G135" i="1"/>
  <c r="H135" i="1"/>
  <c r="G127" i="1"/>
  <c r="H127" i="1"/>
  <c r="G119" i="1"/>
  <c r="H119" i="1"/>
  <c r="G111" i="1"/>
  <c r="H111" i="1"/>
  <c r="G103" i="1"/>
  <c r="H103" i="1"/>
  <c r="G95" i="1"/>
  <c r="H95" i="1"/>
  <c r="G87" i="1"/>
  <c r="H87" i="1"/>
  <c r="G79" i="1"/>
  <c r="H79" i="1"/>
  <c r="G71" i="1"/>
  <c r="H71" i="1"/>
  <c r="G63" i="1"/>
  <c r="H63" i="1"/>
  <c r="G55" i="1"/>
  <c r="H55" i="1"/>
  <c r="G47" i="1"/>
  <c r="H47" i="1"/>
  <c r="G39" i="1"/>
  <c r="H39" i="1"/>
  <c r="G31" i="1"/>
  <c r="H31" i="1"/>
  <c r="G23" i="1"/>
  <c r="H23" i="1"/>
  <c r="G287" i="1"/>
  <c r="H287" i="1"/>
  <c r="G239" i="1"/>
  <c r="H239" i="1"/>
  <c r="G294" i="1"/>
  <c r="H294" i="1"/>
  <c r="G286" i="1"/>
  <c r="H286" i="1"/>
  <c r="G278" i="1"/>
  <c r="H278" i="1"/>
  <c r="G270" i="1"/>
  <c r="H270" i="1"/>
  <c r="G262" i="1"/>
  <c r="H262" i="1"/>
  <c r="G254" i="1"/>
  <c r="H254" i="1"/>
  <c r="G238" i="1"/>
  <c r="H238" i="1"/>
  <c r="G230" i="1"/>
  <c r="H230" i="1"/>
  <c r="G222" i="1"/>
  <c r="H222" i="1"/>
  <c r="G214" i="1"/>
  <c r="H214" i="1"/>
  <c r="G206" i="1"/>
  <c r="H206" i="1"/>
  <c r="G198" i="1"/>
  <c r="H198" i="1"/>
  <c r="G190" i="1"/>
  <c r="H190" i="1"/>
  <c r="G182" i="1"/>
  <c r="H182" i="1"/>
  <c r="G174" i="1"/>
  <c r="H174" i="1"/>
  <c r="G166" i="1"/>
  <c r="H166" i="1"/>
  <c r="G158" i="1"/>
  <c r="H158" i="1"/>
  <c r="G150" i="1"/>
  <c r="H150" i="1"/>
  <c r="G142" i="1"/>
  <c r="H142" i="1"/>
  <c r="G134" i="1"/>
  <c r="H134" i="1"/>
  <c r="G126" i="1"/>
  <c r="H126" i="1"/>
  <c r="G118" i="1"/>
  <c r="H118" i="1"/>
  <c r="G110" i="1"/>
  <c r="H110" i="1"/>
  <c r="G102" i="1"/>
  <c r="H102" i="1"/>
  <c r="G94" i="1"/>
  <c r="H94" i="1"/>
  <c r="G86" i="1"/>
  <c r="H86" i="1"/>
  <c r="G78" i="1"/>
  <c r="H78" i="1"/>
  <c r="G70" i="1"/>
  <c r="H70" i="1"/>
  <c r="G62" i="1"/>
  <c r="H62" i="1"/>
  <c r="G54" i="1"/>
  <c r="H54" i="1"/>
  <c r="G46" i="1"/>
  <c r="H46" i="1"/>
  <c r="G38" i="1"/>
  <c r="H38" i="1"/>
  <c r="G30" i="1"/>
  <c r="H30" i="1"/>
  <c r="G22" i="1"/>
  <c r="H22" i="1"/>
  <c r="G283" i="1"/>
  <c r="H283" i="1"/>
  <c r="G235" i="1"/>
  <c r="H235"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J8" i="1"/>
  <c r="D3" i="4"/>
  <c r="D10" i="3"/>
  <c r="I28" i="6"/>
  <c r="J28" i="6"/>
  <c r="I29" i="6"/>
  <c r="J29" i="6"/>
  <c r="I30" i="6"/>
  <c r="J30" i="6"/>
  <c r="I31" i="6"/>
  <c r="J31" i="6"/>
  <c r="I32" i="6"/>
  <c r="J32" i="6"/>
  <c r="I33" i="6"/>
  <c r="J33" i="6"/>
  <c r="I34" i="6"/>
  <c r="J34" i="6"/>
  <c r="I35" i="6"/>
  <c r="J35" i="6"/>
  <c r="I36" i="6"/>
  <c r="J36" i="6"/>
  <c r="I37" i="6"/>
  <c r="J37" i="6"/>
  <c r="I38" i="6"/>
  <c r="J38" i="6"/>
  <c r="I39" i="6"/>
  <c r="J39" i="6"/>
  <c r="I40" i="6"/>
  <c r="J40" i="6"/>
  <c r="I41" i="6"/>
  <c r="J41" i="6"/>
  <c r="I42" i="6"/>
  <c r="J42" i="6"/>
  <c r="I43" i="6"/>
  <c r="J43" i="6"/>
  <c r="I44" i="6"/>
  <c r="J44" i="6"/>
  <c r="I45" i="6"/>
  <c r="J45" i="6"/>
  <c r="I46" i="6"/>
  <c r="J46" i="6"/>
  <c r="I47" i="6"/>
  <c r="J47" i="6"/>
  <c r="I48" i="6"/>
  <c r="J48" i="6"/>
  <c r="I49" i="6"/>
  <c r="J49" i="6"/>
  <c r="I50" i="6"/>
  <c r="J50" i="6"/>
  <c r="I51" i="6"/>
  <c r="J51" i="6"/>
  <c r="I52" i="6"/>
  <c r="J52" i="6"/>
  <c r="I53" i="6"/>
  <c r="J53" i="6"/>
  <c r="I54" i="6"/>
  <c r="J54" i="6"/>
  <c r="I55" i="6"/>
  <c r="J55" i="6"/>
  <c r="I56" i="6"/>
  <c r="J56" i="6"/>
  <c r="I57" i="6"/>
  <c r="J57" i="6"/>
  <c r="I58" i="6"/>
  <c r="J58" i="6"/>
  <c r="I59" i="6"/>
  <c r="J59" i="6"/>
  <c r="I60" i="6"/>
  <c r="J60" i="6"/>
  <c r="I61" i="6"/>
  <c r="J61" i="6"/>
  <c r="I62" i="6"/>
  <c r="J62" i="6"/>
  <c r="I63" i="6"/>
  <c r="J63" i="6"/>
  <c r="I64" i="6"/>
  <c r="J64" i="6"/>
  <c r="I65" i="6"/>
  <c r="J65" i="6"/>
  <c r="I66" i="6"/>
  <c r="J66" i="6"/>
  <c r="I67" i="6"/>
  <c r="J67" i="6"/>
  <c r="I68" i="6"/>
  <c r="J68" i="6"/>
  <c r="I69" i="6"/>
  <c r="J69" i="6"/>
  <c r="I70" i="6"/>
  <c r="J70" i="6"/>
  <c r="I71" i="6"/>
  <c r="J71" i="6"/>
  <c r="I72" i="6"/>
  <c r="J72" i="6"/>
  <c r="I73" i="6"/>
  <c r="J73" i="6"/>
  <c r="I74" i="6"/>
  <c r="J74" i="6"/>
  <c r="I75" i="6"/>
  <c r="J75" i="6"/>
  <c r="I76" i="6"/>
  <c r="J76" i="6"/>
  <c r="I77" i="6"/>
  <c r="J77" i="6"/>
  <c r="I78" i="6"/>
  <c r="J78" i="6"/>
  <c r="I79" i="6"/>
  <c r="J79" i="6"/>
  <c r="I80" i="6"/>
  <c r="J80" i="6"/>
  <c r="I81" i="6"/>
  <c r="J81" i="6"/>
  <c r="I82" i="6"/>
  <c r="J82" i="6"/>
  <c r="I83" i="6"/>
  <c r="J83" i="6"/>
  <c r="I84" i="6"/>
  <c r="J84" i="6"/>
  <c r="I85" i="6"/>
  <c r="J85" i="6"/>
  <c r="I86" i="6"/>
  <c r="J86" i="6"/>
  <c r="I87" i="6"/>
  <c r="J87" i="6"/>
  <c r="I88" i="6"/>
  <c r="J88" i="6"/>
  <c r="I89" i="6"/>
  <c r="J89" i="6"/>
  <c r="I90" i="6"/>
  <c r="J90" i="6"/>
  <c r="I91" i="6"/>
  <c r="J91" i="6"/>
  <c r="I92" i="6"/>
  <c r="J92" i="6"/>
  <c r="I93" i="6"/>
  <c r="J93" i="6"/>
  <c r="I94" i="6"/>
  <c r="J94" i="6"/>
  <c r="I95" i="6"/>
  <c r="J95" i="6"/>
  <c r="I96" i="6"/>
  <c r="J96" i="6"/>
  <c r="I97" i="6"/>
  <c r="J97" i="6"/>
  <c r="I98" i="6"/>
  <c r="J98" i="6"/>
  <c r="I99" i="6"/>
  <c r="J99" i="6"/>
  <c r="I100" i="6"/>
  <c r="J100" i="6"/>
  <c r="I101" i="6"/>
  <c r="J101" i="6"/>
  <c r="I102" i="6"/>
  <c r="J102" i="6"/>
  <c r="I103" i="6"/>
  <c r="J103" i="6"/>
  <c r="I104" i="6"/>
  <c r="J104" i="6"/>
  <c r="I105" i="6"/>
  <c r="J105" i="6"/>
  <c r="I106" i="6"/>
  <c r="J106" i="6"/>
  <c r="I107" i="6"/>
  <c r="J107" i="6"/>
  <c r="I108" i="6"/>
  <c r="J108" i="6"/>
  <c r="I109" i="6"/>
  <c r="J109" i="6"/>
  <c r="I110" i="6"/>
  <c r="J110" i="6"/>
  <c r="I111" i="6"/>
  <c r="J111" i="6"/>
  <c r="I112" i="6"/>
  <c r="J112" i="6"/>
  <c r="I113" i="6"/>
  <c r="J113" i="6"/>
  <c r="I114" i="6"/>
  <c r="J114" i="6"/>
  <c r="I115" i="6"/>
  <c r="J115" i="6"/>
  <c r="I116" i="6"/>
  <c r="J116" i="6"/>
  <c r="I117" i="6"/>
  <c r="J117" i="6"/>
  <c r="I118" i="6"/>
  <c r="J118" i="6"/>
  <c r="I119" i="6"/>
  <c r="J119" i="6"/>
  <c r="I120" i="6"/>
  <c r="J120" i="6"/>
  <c r="I121" i="6"/>
  <c r="J121" i="6"/>
  <c r="I122" i="6"/>
  <c r="J122" i="6"/>
  <c r="I123" i="6"/>
  <c r="J123" i="6"/>
  <c r="I124" i="6"/>
  <c r="J124" i="6"/>
  <c r="I125" i="6"/>
  <c r="J125" i="6"/>
  <c r="I126" i="6"/>
  <c r="J126" i="6"/>
  <c r="I127" i="6"/>
  <c r="J127" i="6"/>
  <c r="I128" i="6"/>
  <c r="J128" i="6"/>
  <c r="I129" i="6"/>
  <c r="J129" i="6"/>
  <c r="I130" i="6"/>
  <c r="J130" i="6"/>
  <c r="I131" i="6"/>
  <c r="J131" i="6"/>
  <c r="I132" i="6"/>
  <c r="J132" i="6"/>
  <c r="I133" i="6"/>
  <c r="J133" i="6"/>
  <c r="I134" i="6"/>
  <c r="J134" i="6"/>
  <c r="I135" i="6"/>
  <c r="J135" i="6"/>
  <c r="I136" i="6"/>
  <c r="J136" i="6"/>
  <c r="I137" i="6"/>
  <c r="J137" i="6"/>
  <c r="I138" i="6"/>
  <c r="J138" i="6"/>
  <c r="I139" i="6"/>
  <c r="J139" i="6"/>
  <c r="I140" i="6"/>
  <c r="J140" i="6"/>
  <c r="I141" i="6"/>
  <c r="J141" i="6"/>
  <c r="I142" i="6"/>
  <c r="J142" i="6"/>
  <c r="I143" i="6"/>
  <c r="J143" i="6"/>
  <c r="I144" i="6"/>
  <c r="J144" i="6"/>
  <c r="I145" i="6"/>
  <c r="J145" i="6"/>
  <c r="I146" i="6"/>
  <c r="J146" i="6"/>
  <c r="I147" i="6"/>
  <c r="J147" i="6"/>
  <c r="I148" i="6"/>
  <c r="J148" i="6"/>
  <c r="I149" i="6"/>
  <c r="J149" i="6"/>
  <c r="I150" i="6"/>
  <c r="J150" i="6"/>
  <c r="I151" i="6"/>
  <c r="J151" i="6"/>
  <c r="I152" i="6"/>
  <c r="J152" i="6"/>
  <c r="I153" i="6"/>
  <c r="J153" i="6"/>
  <c r="I154" i="6"/>
  <c r="J154" i="6"/>
  <c r="I155" i="6"/>
  <c r="J155" i="6"/>
  <c r="I156" i="6"/>
  <c r="J156" i="6"/>
  <c r="I157" i="6"/>
  <c r="J157" i="6"/>
  <c r="I158" i="6"/>
  <c r="J158" i="6"/>
  <c r="I159" i="6"/>
  <c r="J159" i="6"/>
  <c r="I160" i="6"/>
  <c r="J160" i="6"/>
  <c r="I161" i="6"/>
  <c r="J161" i="6"/>
  <c r="I162" i="6"/>
  <c r="J162" i="6"/>
  <c r="I163" i="6"/>
  <c r="J163" i="6"/>
  <c r="I164" i="6"/>
  <c r="J164" i="6"/>
  <c r="I165" i="6"/>
  <c r="J165" i="6"/>
  <c r="I166" i="6"/>
  <c r="J166" i="6"/>
  <c r="I167" i="6"/>
  <c r="J167" i="6"/>
  <c r="I168" i="6"/>
  <c r="J168" i="6"/>
  <c r="I169" i="6"/>
  <c r="J169" i="6"/>
  <c r="I170" i="6"/>
  <c r="J170" i="6"/>
  <c r="I171" i="6"/>
  <c r="J171" i="6"/>
  <c r="I172" i="6"/>
  <c r="J172" i="6"/>
  <c r="I173" i="6"/>
  <c r="J173" i="6"/>
  <c r="I174" i="6"/>
  <c r="J174" i="6"/>
  <c r="I175" i="6"/>
  <c r="J175" i="6"/>
  <c r="I176" i="6"/>
  <c r="J176" i="6"/>
  <c r="I177" i="6"/>
  <c r="J177" i="6"/>
  <c r="I178" i="6"/>
  <c r="J178" i="6"/>
  <c r="I179" i="6"/>
  <c r="J179" i="6"/>
  <c r="I180" i="6"/>
  <c r="J180" i="6"/>
  <c r="I181" i="6"/>
  <c r="J181" i="6"/>
  <c r="I182" i="6"/>
  <c r="J182" i="6"/>
  <c r="I183" i="6"/>
  <c r="J183" i="6"/>
  <c r="I184" i="6"/>
  <c r="J184" i="6"/>
  <c r="I185" i="6"/>
  <c r="J185" i="6"/>
  <c r="I186" i="6"/>
  <c r="J186" i="6"/>
  <c r="I187" i="6"/>
  <c r="J187" i="6"/>
  <c r="I188" i="6"/>
  <c r="J188" i="6"/>
  <c r="I189" i="6"/>
  <c r="J189" i="6"/>
  <c r="I190" i="6"/>
  <c r="J190" i="6"/>
  <c r="I191" i="6"/>
  <c r="J191" i="6"/>
  <c r="I192" i="6"/>
  <c r="J192" i="6"/>
  <c r="I193" i="6"/>
  <c r="J193" i="6"/>
  <c r="I194" i="6"/>
  <c r="J194" i="6"/>
  <c r="I195" i="6"/>
  <c r="J195" i="6"/>
  <c r="I196" i="6"/>
  <c r="J196" i="6"/>
  <c r="I197" i="6"/>
  <c r="J197" i="6"/>
  <c r="I198" i="6"/>
  <c r="J198" i="6"/>
  <c r="I199" i="6"/>
  <c r="J199" i="6"/>
  <c r="I200" i="6"/>
  <c r="J200" i="6"/>
  <c r="I201" i="6"/>
  <c r="J201" i="6"/>
  <c r="I202" i="6"/>
  <c r="J202" i="6"/>
  <c r="I203" i="6"/>
  <c r="J203" i="6"/>
  <c r="I204" i="6"/>
  <c r="J204" i="6"/>
  <c r="I205" i="6"/>
  <c r="J205" i="6"/>
  <c r="I206" i="6"/>
  <c r="J206" i="6"/>
  <c r="I207" i="6"/>
  <c r="J207" i="6"/>
  <c r="I208" i="6"/>
  <c r="J208" i="6"/>
  <c r="I209" i="6"/>
  <c r="J209" i="6"/>
  <c r="I210" i="6"/>
  <c r="J210" i="6"/>
  <c r="I211" i="6"/>
  <c r="J211" i="6"/>
  <c r="I212" i="6"/>
  <c r="J212" i="6"/>
  <c r="I213" i="6"/>
  <c r="J213" i="6"/>
  <c r="I214" i="6"/>
  <c r="J214" i="6"/>
  <c r="I215" i="6"/>
  <c r="J215" i="6"/>
  <c r="I216" i="6"/>
  <c r="J216" i="6"/>
  <c r="I217" i="6"/>
  <c r="J217" i="6"/>
  <c r="I218" i="6"/>
  <c r="J218" i="6"/>
  <c r="I219" i="6"/>
  <c r="J219" i="6"/>
  <c r="I220" i="6"/>
  <c r="J220" i="6"/>
  <c r="I221" i="6"/>
  <c r="J221" i="6"/>
  <c r="I222" i="6"/>
  <c r="J222" i="6"/>
  <c r="I223" i="6"/>
  <c r="J223" i="6"/>
  <c r="I224" i="6"/>
  <c r="J224" i="6"/>
  <c r="I225" i="6"/>
  <c r="J225" i="6"/>
  <c r="I226" i="6"/>
  <c r="J226" i="6"/>
  <c r="I227" i="6"/>
  <c r="J227" i="6"/>
  <c r="I228" i="6"/>
  <c r="J228" i="6"/>
  <c r="I229" i="6"/>
  <c r="J229" i="6"/>
  <c r="I230" i="6"/>
  <c r="J230" i="6"/>
  <c r="I231" i="6"/>
  <c r="J231" i="6"/>
  <c r="I232" i="6"/>
  <c r="J232" i="6"/>
  <c r="I233" i="6"/>
  <c r="J233" i="6"/>
  <c r="I234" i="6"/>
  <c r="J234" i="6"/>
  <c r="I235" i="6"/>
  <c r="J235" i="6"/>
  <c r="I236" i="6"/>
  <c r="J236" i="6"/>
  <c r="I237" i="6"/>
  <c r="J237" i="6"/>
  <c r="I238" i="6"/>
  <c r="J238" i="6"/>
  <c r="I239" i="6"/>
  <c r="J239" i="6"/>
  <c r="I240" i="6"/>
  <c r="J240" i="6"/>
  <c r="I241" i="6"/>
  <c r="J241" i="6"/>
  <c r="I242" i="6"/>
  <c r="J242" i="6"/>
  <c r="I243" i="6"/>
  <c r="J243" i="6"/>
  <c r="I244" i="6"/>
  <c r="J244" i="6"/>
  <c r="I245" i="6"/>
  <c r="J245" i="6"/>
  <c r="I246" i="6"/>
  <c r="J246" i="6"/>
  <c r="I247" i="6"/>
  <c r="J247" i="6"/>
  <c r="I248" i="6"/>
  <c r="J248" i="6"/>
  <c r="I249" i="6"/>
  <c r="J249" i="6"/>
  <c r="I250" i="6"/>
  <c r="J250" i="6"/>
  <c r="I251" i="6"/>
  <c r="J251" i="6"/>
  <c r="I252" i="6"/>
  <c r="J252" i="6"/>
  <c r="I253" i="6"/>
  <c r="J253" i="6"/>
  <c r="I254" i="6"/>
  <c r="J254" i="6"/>
  <c r="I255" i="6"/>
  <c r="J255" i="6"/>
  <c r="I256" i="6"/>
  <c r="J256" i="6"/>
  <c r="I257" i="6"/>
  <c r="J257" i="6"/>
  <c r="I258" i="6"/>
  <c r="J258" i="6"/>
  <c r="I259" i="6"/>
  <c r="J259" i="6"/>
  <c r="I260" i="6"/>
  <c r="J260" i="6"/>
  <c r="I261" i="6"/>
  <c r="J261" i="6"/>
  <c r="I262" i="6"/>
  <c r="J262" i="6"/>
  <c r="I263" i="6"/>
  <c r="J263" i="6"/>
  <c r="I264" i="6"/>
  <c r="J264" i="6"/>
  <c r="I265" i="6"/>
  <c r="J265" i="6"/>
  <c r="I266" i="6"/>
  <c r="J266" i="6"/>
  <c r="I267" i="6"/>
  <c r="J267" i="6"/>
  <c r="I268" i="6"/>
  <c r="J268" i="6"/>
  <c r="I269" i="6"/>
  <c r="J269" i="6"/>
  <c r="I270" i="6"/>
  <c r="J270" i="6"/>
  <c r="I271" i="6"/>
  <c r="J271" i="6"/>
  <c r="I272" i="6"/>
  <c r="J272" i="6"/>
  <c r="I273" i="6"/>
  <c r="J273" i="6"/>
  <c r="I274" i="6"/>
  <c r="J274" i="6"/>
  <c r="I275" i="6"/>
  <c r="J275" i="6"/>
  <c r="I276" i="6"/>
  <c r="J276" i="6"/>
  <c r="I277" i="6"/>
  <c r="J277" i="6"/>
  <c r="I278" i="6"/>
  <c r="J278" i="6"/>
  <c r="I279" i="6"/>
  <c r="J279" i="6"/>
  <c r="I280" i="6"/>
  <c r="J280" i="6"/>
  <c r="I281" i="6"/>
  <c r="J281" i="6"/>
  <c r="I282" i="6"/>
  <c r="J282" i="6"/>
  <c r="I283" i="6"/>
  <c r="J283" i="6"/>
  <c r="I284" i="6"/>
  <c r="J284" i="6"/>
  <c r="I285" i="6"/>
  <c r="J285" i="6"/>
  <c r="I286" i="6"/>
  <c r="J286" i="6"/>
  <c r="I287" i="6"/>
  <c r="J287" i="6"/>
  <c r="I288" i="6"/>
  <c r="J288" i="6"/>
  <c r="I289" i="6"/>
  <c r="J289" i="6"/>
  <c r="I290" i="6"/>
  <c r="J290" i="6"/>
  <c r="I291" i="6"/>
  <c r="J291" i="6"/>
  <c r="I292" i="6"/>
  <c r="J292" i="6"/>
  <c r="I293" i="6"/>
  <c r="J293" i="6"/>
  <c r="I294" i="6"/>
  <c r="J294" i="6"/>
  <c r="I295" i="6"/>
  <c r="J295" i="6"/>
  <c r="I296" i="6"/>
  <c r="J296" i="6"/>
  <c r="I297" i="6"/>
  <c r="J297" i="6"/>
  <c r="I298" i="6"/>
  <c r="J298" i="6"/>
  <c r="I299" i="6"/>
  <c r="J299" i="6"/>
  <c r="I300" i="6"/>
  <c r="J300" i="6"/>
  <c r="I301" i="6"/>
  <c r="J301"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E3" i="2"/>
  <c r="I28" i="2"/>
  <c r="J28" i="2"/>
  <c r="I29" i="2"/>
  <c r="J29" i="2"/>
  <c r="I30" i="2"/>
  <c r="J30" i="2"/>
  <c r="I31" i="2"/>
  <c r="J31" i="2"/>
  <c r="I32" i="2"/>
  <c r="I33" i="2"/>
  <c r="J33" i="2"/>
  <c r="I34" i="2"/>
  <c r="J34" i="2"/>
  <c r="I35" i="2"/>
  <c r="J35" i="2"/>
  <c r="I36" i="2"/>
  <c r="J36" i="2"/>
  <c r="I37" i="2"/>
  <c r="J37" i="2"/>
  <c r="I38" i="2"/>
  <c r="J38" i="2"/>
  <c r="I39" i="2"/>
  <c r="J39" i="2"/>
  <c r="I40" i="2"/>
  <c r="I41" i="2"/>
  <c r="J41" i="2"/>
  <c r="I42" i="2"/>
  <c r="J42" i="2"/>
  <c r="I43" i="2"/>
  <c r="J43" i="2"/>
  <c r="I44" i="2"/>
  <c r="J44" i="2"/>
  <c r="I45" i="2"/>
  <c r="J45" i="2"/>
  <c r="I46" i="2"/>
  <c r="J46" i="2"/>
  <c r="I47" i="2"/>
  <c r="J47" i="2"/>
  <c r="I48" i="2"/>
  <c r="I49" i="2"/>
  <c r="J49" i="2"/>
  <c r="I50" i="2"/>
  <c r="J50" i="2"/>
  <c r="I51" i="2"/>
  <c r="J51" i="2"/>
  <c r="I52" i="2"/>
  <c r="J52" i="2"/>
  <c r="I53" i="2"/>
  <c r="J53" i="2"/>
  <c r="I54" i="2"/>
  <c r="J54" i="2"/>
  <c r="I55" i="2"/>
  <c r="J55" i="2"/>
  <c r="I56" i="2"/>
  <c r="I57" i="2"/>
  <c r="J57" i="2"/>
  <c r="I58" i="2"/>
  <c r="J58" i="2"/>
  <c r="I59" i="2"/>
  <c r="J59" i="2"/>
  <c r="I60" i="2"/>
  <c r="J60" i="2"/>
  <c r="I61" i="2"/>
  <c r="J61" i="2"/>
  <c r="I62" i="2"/>
  <c r="J62" i="2"/>
  <c r="I63" i="2"/>
  <c r="J63" i="2"/>
  <c r="I64" i="2"/>
  <c r="I65" i="2"/>
  <c r="J65" i="2"/>
  <c r="I66" i="2"/>
  <c r="J66" i="2"/>
  <c r="I67" i="2"/>
  <c r="J67" i="2"/>
  <c r="I68" i="2"/>
  <c r="J68" i="2"/>
  <c r="I69" i="2"/>
  <c r="J69" i="2"/>
  <c r="I70" i="2"/>
  <c r="J70" i="2"/>
  <c r="I71" i="2"/>
  <c r="J71" i="2"/>
  <c r="I72" i="2"/>
  <c r="I73" i="2"/>
  <c r="I74" i="2"/>
  <c r="J74" i="2"/>
  <c r="I75" i="2"/>
  <c r="J75" i="2"/>
  <c r="I76" i="2"/>
  <c r="J76" i="2"/>
  <c r="I77" i="2"/>
  <c r="J77" i="2"/>
  <c r="I78" i="2"/>
  <c r="J78" i="2"/>
  <c r="I79" i="2"/>
  <c r="J79" i="2"/>
  <c r="I80" i="2"/>
  <c r="I81" i="2"/>
  <c r="J81" i="2"/>
  <c r="I82" i="2"/>
  <c r="J82" i="2"/>
  <c r="I83" i="2"/>
  <c r="J83" i="2"/>
  <c r="I84" i="2"/>
  <c r="J84" i="2"/>
  <c r="I85" i="2"/>
  <c r="J85" i="2"/>
  <c r="I86" i="2"/>
  <c r="J86" i="2"/>
  <c r="I87" i="2"/>
  <c r="J87" i="2"/>
  <c r="I88" i="2"/>
  <c r="I89" i="2"/>
  <c r="I90" i="2"/>
  <c r="J90" i="2"/>
  <c r="I91" i="2"/>
  <c r="J91" i="2"/>
  <c r="I92" i="2"/>
  <c r="J92" i="2"/>
  <c r="I93" i="2"/>
  <c r="J93" i="2"/>
  <c r="I94" i="2"/>
  <c r="J94" i="2"/>
  <c r="I95" i="2"/>
  <c r="J95" i="2"/>
  <c r="I96" i="2"/>
  <c r="I97" i="2"/>
  <c r="J97" i="2"/>
  <c r="I98" i="2"/>
  <c r="J98" i="2"/>
  <c r="I99" i="2"/>
  <c r="J99" i="2"/>
  <c r="I100" i="2"/>
  <c r="J100" i="2"/>
  <c r="I101" i="2"/>
  <c r="J101" i="2"/>
  <c r="I102" i="2"/>
  <c r="J102" i="2"/>
  <c r="I103" i="2"/>
  <c r="J103" i="2"/>
  <c r="I104" i="2"/>
  <c r="I105" i="2"/>
  <c r="J105" i="2"/>
  <c r="I106" i="2"/>
  <c r="J106" i="2"/>
  <c r="I107" i="2"/>
  <c r="J107" i="2"/>
  <c r="I108" i="2"/>
  <c r="J108" i="2"/>
  <c r="I109" i="2"/>
  <c r="J109" i="2"/>
  <c r="I110" i="2"/>
  <c r="J110" i="2"/>
  <c r="I111" i="2"/>
  <c r="J111" i="2"/>
  <c r="I112" i="2"/>
  <c r="I113" i="2"/>
  <c r="J113" i="2"/>
  <c r="I114" i="2"/>
  <c r="J114" i="2"/>
  <c r="I115" i="2"/>
  <c r="J115" i="2"/>
  <c r="I116" i="2"/>
  <c r="J116" i="2"/>
  <c r="I117" i="2"/>
  <c r="J117" i="2"/>
  <c r="I118" i="2"/>
  <c r="J118" i="2"/>
  <c r="I119" i="2"/>
  <c r="J119" i="2"/>
  <c r="I120" i="2"/>
  <c r="I121" i="2"/>
  <c r="J121" i="2"/>
  <c r="I122" i="2"/>
  <c r="J122" i="2"/>
  <c r="I123" i="2"/>
  <c r="J123" i="2"/>
  <c r="I124" i="2"/>
  <c r="J124" i="2"/>
  <c r="I125" i="2"/>
  <c r="J125" i="2"/>
  <c r="I126" i="2"/>
  <c r="J126" i="2"/>
  <c r="I127" i="2"/>
  <c r="J127" i="2"/>
  <c r="I128" i="2"/>
  <c r="J128" i="2"/>
  <c r="I129" i="2"/>
  <c r="J129" i="2"/>
  <c r="I130" i="2"/>
  <c r="J130" i="2"/>
  <c r="I131" i="2"/>
  <c r="J131" i="2"/>
  <c r="I132" i="2"/>
  <c r="I133" i="2"/>
  <c r="J133" i="2"/>
  <c r="I134" i="2"/>
  <c r="J134" i="2"/>
  <c r="I135" i="2"/>
  <c r="J135" i="2"/>
  <c r="I136" i="2"/>
  <c r="J136" i="2"/>
  <c r="I137" i="2"/>
  <c r="J137" i="2"/>
  <c r="I138" i="2"/>
  <c r="J138" i="2"/>
  <c r="I139" i="2"/>
  <c r="J139" i="2"/>
  <c r="I140" i="2"/>
  <c r="I141" i="2"/>
  <c r="I142" i="2"/>
  <c r="J142" i="2"/>
  <c r="I143" i="2"/>
  <c r="J143" i="2"/>
  <c r="I144" i="2"/>
  <c r="J144" i="2"/>
  <c r="I145" i="2"/>
  <c r="J145" i="2"/>
  <c r="I146" i="2"/>
  <c r="J146" i="2"/>
  <c r="I147" i="2"/>
  <c r="J147" i="2"/>
  <c r="I148" i="2"/>
  <c r="I149" i="2"/>
  <c r="J149" i="2"/>
  <c r="I150" i="2"/>
  <c r="J150" i="2"/>
  <c r="I151" i="2"/>
  <c r="J151" i="2"/>
  <c r="I152" i="2"/>
  <c r="J152" i="2"/>
  <c r="I153" i="2"/>
  <c r="J153" i="2"/>
  <c r="I154" i="2"/>
  <c r="J154" i="2"/>
  <c r="I155" i="2"/>
  <c r="J155" i="2"/>
  <c r="I156" i="2"/>
  <c r="I157" i="2"/>
  <c r="J157" i="2"/>
  <c r="I158" i="2"/>
  <c r="J158" i="2"/>
  <c r="I159" i="2"/>
  <c r="J159" i="2"/>
  <c r="I160" i="2"/>
  <c r="I161" i="2"/>
  <c r="J161" i="2"/>
  <c r="I162" i="2"/>
  <c r="J162" i="2"/>
  <c r="I163" i="2"/>
  <c r="J163" i="2"/>
  <c r="I164" i="2"/>
  <c r="J164" i="2"/>
  <c r="I165" i="2"/>
  <c r="J165" i="2"/>
  <c r="I166" i="2"/>
  <c r="J166" i="2"/>
  <c r="I167" i="2"/>
  <c r="J167" i="2"/>
  <c r="I168" i="2"/>
  <c r="I169" i="2"/>
  <c r="J169" i="2"/>
  <c r="I170" i="2"/>
  <c r="J170" i="2"/>
  <c r="I171" i="2"/>
  <c r="J171" i="2"/>
  <c r="I172" i="2"/>
  <c r="J172" i="2"/>
  <c r="I173" i="2"/>
  <c r="J173" i="2"/>
  <c r="I174" i="2"/>
  <c r="J174" i="2"/>
  <c r="I175" i="2"/>
  <c r="J175" i="2"/>
  <c r="I176" i="2"/>
  <c r="I177" i="2"/>
  <c r="J177" i="2"/>
  <c r="I178" i="2"/>
  <c r="J178" i="2"/>
  <c r="I179" i="2"/>
  <c r="J179" i="2"/>
  <c r="I180" i="2"/>
  <c r="J180" i="2"/>
  <c r="I181" i="2"/>
  <c r="J181" i="2"/>
  <c r="I182" i="2"/>
  <c r="J182" i="2"/>
  <c r="I183" i="2"/>
  <c r="J183" i="2"/>
  <c r="I184" i="2"/>
  <c r="I185" i="2"/>
  <c r="J185" i="2"/>
  <c r="I186" i="2"/>
  <c r="J186" i="2"/>
  <c r="I187" i="2"/>
  <c r="J187" i="2"/>
  <c r="I188" i="2"/>
  <c r="J188" i="2"/>
  <c r="I189" i="2"/>
  <c r="J189" i="2"/>
  <c r="I190" i="2"/>
  <c r="J190" i="2"/>
  <c r="I191" i="2"/>
  <c r="I192" i="2"/>
  <c r="J192" i="2"/>
  <c r="I193" i="2"/>
  <c r="J193" i="2"/>
  <c r="I194" i="2"/>
  <c r="J194" i="2"/>
  <c r="I195" i="2"/>
  <c r="J195" i="2"/>
  <c r="I196" i="2"/>
  <c r="I197" i="2"/>
  <c r="J197" i="2"/>
  <c r="I198" i="2"/>
  <c r="J198" i="2"/>
  <c r="I199" i="2"/>
  <c r="J199" i="2"/>
  <c r="I200" i="2"/>
  <c r="J200" i="2"/>
  <c r="I201" i="2"/>
  <c r="J201" i="2"/>
  <c r="I202" i="2"/>
  <c r="J202" i="2"/>
  <c r="I203" i="2"/>
  <c r="J203" i="2"/>
  <c r="I204" i="2"/>
  <c r="I205" i="2"/>
  <c r="J205" i="2"/>
  <c r="I206" i="2"/>
  <c r="J206" i="2"/>
  <c r="I207" i="2"/>
  <c r="J207" i="2"/>
  <c r="I208" i="2"/>
  <c r="J208" i="2"/>
  <c r="I209" i="2"/>
  <c r="J209" i="2"/>
  <c r="I210" i="2"/>
  <c r="J210" i="2"/>
  <c r="I211" i="2"/>
  <c r="J211" i="2"/>
  <c r="I212" i="2"/>
  <c r="J212" i="2"/>
  <c r="I213" i="2"/>
  <c r="J213" i="2"/>
  <c r="I214" i="2"/>
  <c r="J214" i="2"/>
  <c r="I215" i="2"/>
  <c r="J215" i="2"/>
  <c r="I216" i="2"/>
  <c r="J216" i="2"/>
  <c r="I217" i="2"/>
  <c r="J217" i="2"/>
  <c r="I218" i="2"/>
  <c r="J218" i="2"/>
  <c r="I219" i="2"/>
  <c r="J219" i="2"/>
  <c r="I220" i="2"/>
  <c r="I221" i="2"/>
  <c r="J221" i="2"/>
  <c r="I222" i="2"/>
  <c r="J222" i="2"/>
  <c r="I223" i="2"/>
  <c r="J223" i="2"/>
  <c r="I224" i="2"/>
  <c r="I225" i="2"/>
  <c r="J225" i="2"/>
  <c r="I226" i="2"/>
  <c r="J226" i="2"/>
  <c r="I227" i="2"/>
  <c r="J227" i="2"/>
  <c r="I228" i="2"/>
  <c r="J228" i="2"/>
  <c r="I229" i="2"/>
  <c r="J229" i="2"/>
  <c r="I230" i="2"/>
  <c r="J230" i="2"/>
  <c r="I231" i="2"/>
  <c r="J231" i="2"/>
  <c r="I232" i="2"/>
  <c r="J232" i="2"/>
  <c r="I233" i="2"/>
  <c r="J233" i="2"/>
  <c r="I234" i="2"/>
  <c r="J234" i="2"/>
  <c r="I235" i="2"/>
  <c r="J235" i="2"/>
  <c r="I236" i="2"/>
  <c r="J236" i="2"/>
  <c r="I237" i="2"/>
  <c r="J237" i="2"/>
  <c r="I238" i="2"/>
  <c r="J238" i="2"/>
  <c r="I239" i="2"/>
  <c r="J239" i="2"/>
  <c r="I240" i="2"/>
  <c r="I241" i="2"/>
  <c r="J241" i="2"/>
  <c r="I242" i="2"/>
  <c r="J242" i="2"/>
  <c r="I243" i="2"/>
  <c r="J243" i="2"/>
  <c r="I244" i="2"/>
  <c r="J244" i="2"/>
  <c r="I245" i="2"/>
  <c r="J245" i="2"/>
  <c r="I246" i="2"/>
  <c r="J246" i="2"/>
  <c r="I247" i="2"/>
  <c r="J247" i="2"/>
  <c r="I248" i="2"/>
  <c r="I249" i="2"/>
  <c r="J249" i="2"/>
  <c r="I250" i="2"/>
  <c r="J250" i="2"/>
  <c r="I251" i="2"/>
  <c r="J251" i="2"/>
  <c r="I252" i="2"/>
  <c r="J252" i="2"/>
  <c r="I253" i="2"/>
  <c r="J253" i="2"/>
  <c r="I254" i="2"/>
  <c r="J254" i="2"/>
  <c r="I255" i="2"/>
  <c r="J255" i="2"/>
  <c r="I256" i="2"/>
  <c r="J256" i="2"/>
  <c r="I257" i="2"/>
  <c r="J257" i="2"/>
  <c r="I258" i="2"/>
  <c r="J258" i="2"/>
  <c r="I259" i="2"/>
  <c r="J259" i="2"/>
  <c r="I260" i="2"/>
  <c r="I261" i="2"/>
  <c r="J261" i="2"/>
  <c r="I262" i="2"/>
  <c r="J262" i="2"/>
  <c r="I263" i="2"/>
  <c r="J263" i="2"/>
  <c r="I264" i="2"/>
  <c r="J264" i="2"/>
  <c r="I265" i="2"/>
  <c r="J265" i="2"/>
  <c r="I266" i="2"/>
  <c r="J266" i="2"/>
  <c r="I267" i="2"/>
  <c r="J267" i="2"/>
  <c r="I268" i="2"/>
  <c r="J268" i="2"/>
  <c r="I269" i="2"/>
  <c r="J269" i="2"/>
  <c r="I270" i="2"/>
  <c r="J270" i="2"/>
  <c r="I271" i="2"/>
  <c r="J271" i="2"/>
  <c r="I272" i="2"/>
  <c r="J272" i="2"/>
  <c r="I273" i="2"/>
  <c r="J273" i="2"/>
  <c r="I274" i="2"/>
  <c r="J274" i="2"/>
  <c r="I275" i="2"/>
  <c r="J275" i="2"/>
  <c r="I276" i="2"/>
  <c r="I277" i="2"/>
  <c r="J277" i="2"/>
  <c r="I278" i="2"/>
  <c r="J278" i="2"/>
  <c r="I279" i="2"/>
  <c r="J279" i="2"/>
  <c r="I280" i="2"/>
  <c r="J280" i="2"/>
  <c r="I281" i="2"/>
  <c r="J281" i="2"/>
  <c r="I282" i="2"/>
  <c r="J282" i="2"/>
  <c r="I283" i="2"/>
  <c r="J283" i="2"/>
  <c r="I284" i="2"/>
  <c r="J284" i="2"/>
  <c r="I285" i="2"/>
  <c r="J285" i="2"/>
  <c r="I286" i="2"/>
  <c r="J286" i="2"/>
  <c r="I287" i="2"/>
  <c r="J287" i="2"/>
  <c r="I288" i="2"/>
  <c r="J288" i="2"/>
  <c r="I289" i="2"/>
  <c r="J289" i="2"/>
  <c r="I290" i="2"/>
  <c r="J290" i="2"/>
  <c r="I291" i="2"/>
  <c r="J291" i="2"/>
  <c r="I292" i="2"/>
  <c r="J292" i="2"/>
  <c r="I293" i="2"/>
  <c r="J293" i="2"/>
  <c r="I294" i="2"/>
  <c r="J294" i="2"/>
  <c r="I295" i="2"/>
  <c r="J295" i="2"/>
  <c r="I296" i="2"/>
  <c r="J296" i="2"/>
  <c r="I297" i="2"/>
  <c r="J297" i="2"/>
  <c r="I298" i="2"/>
  <c r="J298" i="2"/>
  <c r="I299" i="2"/>
  <c r="J299" i="2"/>
  <c r="I300" i="2"/>
  <c r="J300" i="2"/>
  <c r="I301" i="2"/>
  <c r="J301" i="2"/>
  <c r="J32" i="2"/>
  <c r="J40" i="2"/>
  <c r="J48" i="2"/>
  <c r="J56" i="2"/>
  <c r="J64" i="2"/>
  <c r="J72" i="2"/>
  <c r="J73" i="2"/>
  <c r="J80" i="2"/>
  <c r="J88" i="2"/>
  <c r="J89" i="2"/>
  <c r="J96" i="2"/>
  <c r="J104" i="2"/>
  <c r="J112" i="2"/>
  <c r="J120" i="2"/>
  <c r="J132" i="2"/>
  <c r="J140" i="2"/>
  <c r="J141" i="2"/>
  <c r="J148" i="2"/>
  <c r="J156" i="2"/>
  <c r="J160" i="2"/>
  <c r="J168" i="2"/>
  <c r="J176" i="2"/>
  <c r="J184" i="2"/>
  <c r="J191" i="2"/>
  <c r="J196" i="2"/>
  <c r="J204" i="2"/>
  <c r="J220" i="2"/>
  <c r="J224" i="2"/>
  <c r="J240" i="2"/>
  <c r="J248" i="2"/>
  <c r="J260" i="2"/>
  <c r="J276" i="2"/>
  <c r="Q42" i="1"/>
  <c r="S42" i="1"/>
  <c r="Q43" i="1"/>
  <c r="S43" i="1"/>
  <c r="Q44" i="1"/>
  <c r="S44" i="1"/>
  <c r="Q45" i="1"/>
  <c r="S45" i="1"/>
  <c r="Q46" i="1"/>
  <c r="S46" i="1"/>
  <c r="Q47" i="1"/>
  <c r="S47" i="1"/>
  <c r="Q48" i="1"/>
  <c r="S48" i="1"/>
  <c r="Q49" i="1"/>
  <c r="S49" i="1"/>
  <c r="Q50" i="1"/>
  <c r="S50" i="1"/>
  <c r="Q51" i="1"/>
  <c r="S51" i="1"/>
  <c r="Q52" i="1"/>
  <c r="S52" i="1"/>
  <c r="Q53" i="1"/>
  <c r="S53" i="1"/>
  <c r="Q54" i="1"/>
  <c r="S54" i="1"/>
  <c r="Q55" i="1"/>
  <c r="S55" i="1"/>
  <c r="Q56" i="1"/>
  <c r="S56" i="1"/>
  <c r="Q57" i="1"/>
  <c r="S57" i="1"/>
  <c r="Q58" i="1"/>
  <c r="S58" i="1"/>
  <c r="Q59" i="1"/>
  <c r="S59" i="1"/>
  <c r="Q60" i="1"/>
  <c r="S60" i="1"/>
  <c r="Q61" i="1"/>
  <c r="S61" i="1"/>
  <c r="Q62" i="1"/>
  <c r="S62" i="1"/>
  <c r="Q63" i="1"/>
  <c r="S63" i="1"/>
  <c r="Q64" i="1"/>
  <c r="S64" i="1"/>
  <c r="Q65" i="1"/>
  <c r="S65" i="1"/>
  <c r="Q66" i="1"/>
  <c r="S66" i="1"/>
  <c r="Q67" i="1"/>
  <c r="S67" i="1"/>
  <c r="Q68" i="1"/>
  <c r="S68" i="1"/>
  <c r="Q69" i="1"/>
  <c r="S69" i="1"/>
  <c r="Q70" i="1"/>
  <c r="S70" i="1"/>
  <c r="Q71" i="1"/>
  <c r="S71" i="1"/>
  <c r="Q72" i="1"/>
  <c r="S72" i="1"/>
  <c r="Q73" i="1"/>
  <c r="S73" i="1"/>
  <c r="Q74" i="1"/>
  <c r="S74" i="1"/>
  <c r="Q75" i="1"/>
  <c r="S75" i="1"/>
  <c r="Q76" i="1"/>
  <c r="S76" i="1"/>
  <c r="Q77" i="1"/>
  <c r="S77" i="1"/>
  <c r="Q78" i="1"/>
  <c r="S78" i="1"/>
  <c r="Q79" i="1"/>
  <c r="S79" i="1"/>
  <c r="Q80" i="1"/>
  <c r="S80" i="1"/>
  <c r="Q81" i="1"/>
  <c r="S81" i="1"/>
  <c r="Q82" i="1"/>
  <c r="S82" i="1"/>
  <c r="Q83" i="1"/>
  <c r="S83" i="1"/>
  <c r="Q84" i="1"/>
  <c r="S84" i="1"/>
  <c r="Q85" i="1"/>
  <c r="S85" i="1"/>
  <c r="Q86" i="1"/>
  <c r="S86" i="1"/>
  <c r="Q87" i="1"/>
  <c r="S87" i="1"/>
  <c r="Q88" i="1"/>
  <c r="S88" i="1"/>
  <c r="Q89" i="1"/>
  <c r="S89" i="1"/>
  <c r="Q90" i="1"/>
  <c r="S90" i="1"/>
  <c r="Q91" i="1"/>
  <c r="S91" i="1"/>
  <c r="Q92" i="1"/>
  <c r="S92" i="1"/>
  <c r="Q93" i="1"/>
  <c r="S93" i="1"/>
  <c r="Q94" i="1"/>
  <c r="S94" i="1"/>
  <c r="Q95" i="1"/>
  <c r="S95" i="1"/>
  <c r="Q96" i="1"/>
  <c r="S96" i="1"/>
  <c r="Q97" i="1"/>
  <c r="S97" i="1"/>
  <c r="Q98" i="1"/>
  <c r="S98" i="1"/>
  <c r="Q99" i="1"/>
  <c r="S99" i="1"/>
  <c r="Q100" i="1"/>
  <c r="S100" i="1"/>
  <c r="Q101" i="1"/>
  <c r="S101" i="1"/>
  <c r="Q102" i="1"/>
  <c r="S102" i="1"/>
  <c r="Q103" i="1"/>
  <c r="S103" i="1"/>
  <c r="Q104" i="1"/>
  <c r="S104" i="1"/>
  <c r="Q105" i="1"/>
  <c r="S105" i="1"/>
  <c r="Q106" i="1"/>
  <c r="S106" i="1"/>
  <c r="Q107" i="1"/>
  <c r="S107" i="1"/>
  <c r="Q108" i="1"/>
  <c r="S108" i="1"/>
  <c r="Q109" i="1"/>
  <c r="S109" i="1"/>
  <c r="Q110" i="1"/>
  <c r="S110" i="1"/>
  <c r="Q111" i="1"/>
  <c r="S111" i="1"/>
  <c r="Q112" i="1"/>
  <c r="S112" i="1"/>
  <c r="Q113" i="1"/>
  <c r="S113" i="1"/>
  <c r="Q114" i="1"/>
  <c r="S114" i="1"/>
  <c r="Q115" i="1"/>
  <c r="S115" i="1"/>
  <c r="Q116" i="1"/>
  <c r="S116" i="1"/>
  <c r="Q117" i="1"/>
  <c r="S117" i="1"/>
  <c r="Q118" i="1"/>
  <c r="S118" i="1"/>
  <c r="Q119" i="1"/>
  <c r="S119" i="1"/>
  <c r="Q120" i="1"/>
  <c r="S120" i="1"/>
  <c r="Q121" i="1"/>
  <c r="S121" i="1"/>
  <c r="Q122" i="1"/>
  <c r="S122" i="1"/>
  <c r="Q123" i="1"/>
  <c r="S123" i="1"/>
  <c r="Q124" i="1"/>
  <c r="S124" i="1"/>
  <c r="Q125" i="1"/>
  <c r="S125" i="1"/>
  <c r="Q126" i="1"/>
  <c r="S126" i="1"/>
  <c r="Q127" i="1"/>
  <c r="S127" i="1"/>
  <c r="Q128" i="1"/>
  <c r="S128" i="1"/>
  <c r="Q129" i="1"/>
  <c r="S129" i="1"/>
  <c r="Q130" i="1"/>
  <c r="S130" i="1"/>
  <c r="Q131" i="1"/>
  <c r="S131" i="1"/>
  <c r="Q132" i="1"/>
  <c r="S132" i="1"/>
  <c r="Q133" i="1"/>
  <c r="S133" i="1"/>
  <c r="Q134" i="1"/>
  <c r="S134" i="1"/>
  <c r="Q135" i="1"/>
  <c r="S135" i="1"/>
  <c r="Q136" i="1"/>
  <c r="S136" i="1"/>
  <c r="Q137" i="1"/>
  <c r="S137" i="1"/>
  <c r="Q138" i="1"/>
  <c r="S138" i="1"/>
  <c r="Q139" i="1"/>
  <c r="S139" i="1"/>
  <c r="Q140" i="1"/>
  <c r="S140" i="1"/>
  <c r="Q141" i="1"/>
  <c r="S141" i="1"/>
  <c r="Q142" i="1"/>
  <c r="S142" i="1"/>
  <c r="Q143" i="1"/>
  <c r="S143" i="1"/>
  <c r="Q144" i="1"/>
  <c r="S144" i="1"/>
  <c r="Q145" i="1"/>
  <c r="S145" i="1"/>
  <c r="Q146" i="1"/>
  <c r="S146" i="1"/>
  <c r="Q147" i="1"/>
  <c r="S147" i="1"/>
  <c r="Q148" i="1"/>
  <c r="S148" i="1"/>
  <c r="Q149" i="1"/>
  <c r="S149" i="1"/>
  <c r="Q150" i="1"/>
  <c r="S150" i="1"/>
  <c r="Q151" i="1"/>
  <c r="S151" i="1"/>
  <c r="Q152" i="1"/>
  <c r="S152" i="1"/>
  <c r="Q153" i="1"/>
  <c r="S153" i="1"/>
  <c r="Q154" i="1"/>
  <c r="S154" i="1"/>
  <c r="Q155" i="1"/>
  <c r="S155" i="1"/>
  <c r="Q156" i="1"/>
  <c r="S156" i="1"/>
  <c r="Q157" i="1"/>
  <c r="S157" i="1"/>
  <c r="Q158" i="1"/>
  <c r="S158" i="1"/>
  <c r="Q159" i="1"/>
  <c r="S159" i="1"/>
  <c r="Q160" i="1"/>
  <c r="S160" i="1"/>
  <c r="Q161" i="1"/>
  <c r="S161" i="1"/>
  <c r="Q162" i="1"/>
  <c r="S162" i="1"/>
  <c r="Q163" i="1"/>
  <c r="S163" i="1"/>
  <c r="Q164" i="1"/>
  <c r="S164" i="1"/>
  <c r="Q165" i="1"/>
  <c r="S165" i="1"/>
  <c r="Q166" i="1"/>
  <c r="S166" i="1"/>
  <c r="Q167" i="1"/>
  <c r="S167" i="1"/>
  <c r="Q168" i="1"/>
  <c r="S168" i="1"/>
  <c r="Q169" i="1"/>
  <c r="S169" i="1"/>
  <c r="Q170" i="1"/>
  <c r="S170" i="1"/>
  <c r="Q171" i="1"/>
  <c r="S171" i="1"/>
  <c r="Q172" i="1"/>
  <c r="S172" i="1"/>
  <c r="Q173" i="1"/>
  <c r="S173" i="1"/>
  <c r="Q174" i="1"/>
  <c r="S174" i="1"/>
  <c r="Q175" i="1"/>
  <c r="S175" i="1"/>
  <c r="Q176" i="1"/>
  <c r="S176" i="1"/>
  <c r="Q177" i="1"/>
  <c r="S177" i="1"/>
  <c r="Q178" i="1"/>
  <c r="S178" i="1"/>
  <c r="Q179" i="1"/>
  <c r="S179" i="1"/>
  <c r="Q180" i="1"/>
  <c r="S180" i="1"/>
  <c r="Q181" i="1"/>
  <c r="S181" i="1"/>
  <c r="Q182" i="1"/>
  <c r="S182" i="1"/>
  <c r="Q183" i="1"/>
  <c r="S183" i="1"/>
  <c r="Q184" i="1"/>
  <c r="S184" i="1"/>
  <c r="Q185" i="1"/>
  <c r="S185" i="1"/>
  <c r="Q186" i="1"/>
  <c r="S186" i="1"/>
  <c r="Q187" i="1"/>
  <c r="S187" i="1"/>
  <c r="Q188" i="1"/>
  <c r="S188" i="1"/>
  <c r="Q189" i="1"/>
  <c r="S189" i="1"/>
  <c r="Q190" i="1"/>
  <c r="S190" i="1"/>
  <c r="Q191" i="1"/>
  <c r="S191" i="1"/>
  <c r="Q192" i="1"/>
  <c r="S192" i="1"/>
  <c r="Q193" i="1"/>
  <c r="S193" i="1"/>
  <c r="Q194" i="1"/>
  <c r="S194" i="1"/>
  <c r="Q195" i="1"/>
  <c r="S195" i="1"/>
  <c r="Q196" i="1"/>
  <c r="S196" i="1"/>
  <c r="Q197" i="1"/>
  <c r="S197" i="1"/>
  <c r="Q198" i="1"/>
  <c r="S198" i="1"/>
  <c r="Q199" i="1"/>
  <c r="S199" i="1"/>
  <c r="Q200" i="1"/>
  <c r="S200" i="1"/>
  <c r="Q201" i="1"/>
  <c r="S201" i="1"/>
  <c r="Q202" i="1"/>
  <c r="S202" i="1"/>
  <c r="Q203" i="1"/>
  <c r="S203" i="1"/>
  <c r="Q204" i="1"/>
  <c r="S204" i="1"/>
  <c r="Q205" i="1"/>
  <c r="S205" i="1"/>
  <c r="Q206" i="1"/>
  <c r="S206" i="1"/>
  <c r="Q207" i="1"/>
  <c r="S207" i="1"/>
  <c r="Q208" i="1"/>
  <c r="S208" i="1"/>
  <c r="Q209" i="1"/>
  <c r="S209" i="1"/>
  <c r="Q210" i="1"/>
  <c r="S210" i="1"/>
  <c r="Q211" i="1"/>
  <c r="S211" i="1"/>
  <c r="Q212" i="1"/>
  <c r="S212" i="1"/>
  <c r="Q213" i="1"/>
  <c r="S213" i="1"/>
  <c r="Q214" i="1"/>
  <c r="S214" i="1"/>
  <c r="Q215" i="1"/>
  <c r="S215" i="1"/>
  <c r="Q216" i="1"/>
  <c r="S216" i="1"/>
  <c r="Q217" i="1"/>
  <c r="S217" i="1"/>
  <c r="Q218" i="1"/>
  <c r="S218" i="1"/>
  <c r="Q219" i="1"/>
  <c r="S219" i="1"/>
  <c r="Q220" i="1"/>
  <c r="S220" i="1"/>
  <c r="Q221" i="1"/>
  <c r="S221" i="1"/>
  <c r="Q222" i="1"/>
  <c r="S222" i="1"/>
  <c r="Q223" i="1"/>
  <c r="S223" i="1"/>
  <c r="Q224" i="1"/>
  <c r="S224" i="1"/>
  <c r="Q225" i="1"/>
  <c r="S225" i="1"/>
  <c r="Q226" i="1"/>
  <c r="S226" i="1"/>
  <c r="Q227" i="1"/>
  <c r="S227" i="1"/>
  <c r="Q228" i="1"/>
  <c r="S228" i="1"/>
  <c r="Q229" i="1"/>
  <c r="S229" i="1"/>
  <c r="Q230" i="1"/>
  <c r="S230" i="1"/>
  <c r="Q231" i="1"/>
  <c r="S231" i="1"/>
  <c r="Q232" i="1"/>
  <c r="S232" i="1"/>
  <c r="Q233" i="1"/>
  <c r="S233" i="1"/>
  <c r="Q234" i="1"/>
  <c r="S234" i="1"/>
  <c r="Q235" i="1"/>
  <c r="S235" i="1"/>
  <c r="Q236" i="1"/>
  <c r="S236" i="1"/>
  <c r="Q237" i="1"/>
  <c r="S237" i="1"/>
  <c r="Q238" i="1"/>
  <c r="S238" i="1"/>
  <c r="Q239" i="1"/>
  <c r="S239" i="1"/>
  <c r="Q240" i="1"/>
  <c r="S240" i="1"/>
  <c r="Q241" i="1"/>
  <c r="S241" i="1"/>
  <c r="Q242" i="1"/>
  <c r="S242" i="1"/>
  <c r="Q243" i="1"/>
  <c r="S243" i="1"/>
  <c r="Q244" i="1"/>
  <c r="S244" i="1"/>
  <c r="Q245" i="1"/>
  <c r="S245" i="1"/>
  <c r="Q246" i="1"/>
  <c r="S246" i="1"/>
  <c r="Q247" i="1"/>
  <c r="S247" i="1"/>
  <c r="Q248" i="1"/>
  <c r="S248" i="1"/>
  <c r="Q249" i="1"/>
  <c r="S249" i="1"/>
  <c r="Q250" i="1"/>
  <c r="S250" i="1"/>
  <c r="Q251" i="1"/>
  <c r="S251" i="1"/>
  <c r="Q252" i="1"/>
  <c r="S252" i="1"/>
  <c r="Q253" i="1"/>
  <c r="S253" i="1"/>
  <c r="Q254" i="1"/>
  <c r="S254" i="1"/>
  <c r="Q255" i="1"/>
  <c r="S255" i="1"/>
  <c r="Q256" i="1"/>
  <c r="S256" i="1"/>
  <c r="Q257" i="1"/>
  <c r="S257" i="1"/>
  <c r="Q258" i="1"/>
  <c r="S258" i="1"/>
  <c r="Q259" i="1"/>
  <c r="S259" i="1"/>
  <c r="Q260" i="1"/>
  <c r="S260" i="1"/>
  <c r="Q261" i="1"/>
  <c r="S261" i="1"/>
  <c r="Q262" i="1"/>
  <c r="S262" i="1"/>
  <c r="Q263" i="1"/>
  <c r="S263" i="1"/>
  <c r="Q264" i="1"/>
  <c r="S264" i="1"/>
  <c r="Q265" i="1"/>
  <c r="S265" i="1"/>
  <c r="Q266" i="1"/>
  <c r="S266" i="1"/>
  <c r="Q267" i="1"/>
  <c r="S267" i="1"/>
  <c r="Q268" i="1"/>
  <c r="S268" i="1"/>
  <c r="Q269" i="1"/>
  <c r="S269" i="1"/>
  <c r="Q270" i="1"/>
  <c r="S270" i="1"/>
  <c r="Q271" i="1"/>
  <c r="S271" i="1"/>
  <c r="Q272" i="1"/>
  <c r="S272" i="1"/>
  <c r="Q273" i="1"/>
  <c r="S273" i="1"/>
  <c r="Q274" i="1"/>
  <c r="S274" i="1"/>
  <c r="Q275" i="1"/>
  <c r="S275" i="1"/>
  <c r="Q276" i="1"/>
  <c r="S276" i="1"/>
  <c r="Q277" i="1"/>
  <c r="S277" i="1"/>
  <c r="Q278" i="1"/>
  <c r="S278" i="1"/>
  <c r="Q279" i="1"/>
  <c r="S279" i="1"/>
  <c r="Q280" i="1"/>
  <c r="S280" i="1"/>
  <c r="Q281" i="1"/>
  <c r="S281" i="1"/>
  <c r="Q282" i="1"/>
  <c r="S282" i="1"/>
  <c r="Q283" i="1"/>
  <c r="S283" i="1"/>
  <c r="Q284" i="1"/>
  <c r="S284" i="1"/>
  <c r="Q285" i="1"/>
  <c r="S285" i="1"/>
  <c r="Q286" i="1"/>
  <c r="S286" i="1"/>
  <c r="Q287" i="1"/>
  <c r="S287" i="1"/>
  <c r="Q288" i="1"/>
  <c r="S288" i="1"/>
  <c r="Q289" i="1"/>
  <c r="S289" i="1"/>
  <c r="Q290" i="1"/>
  <c r="S290" i="1"/>
  <c r="Q291" i="1"/>
  <c r="S291" i="1"/>
  <c r="Q292" i="1"/>
  <c r="S292" i="1"/>
  <c r="Q293" i="1"/>
  <c r="S293" i="1"/>
  <c r="Q294" i="1"/>
  <c r="S294" i="1"/>
  <c r="Q295" i="1"/>
  <c r="S295" i="1"/>
  <c r="Q296" i="1"/>
  <c r="S296" i="1"/>
  <c r="Q297" i="1"/>
  <c r="S297" i="1"/>
  <c r="Q298" i="1"/>
  <c r="S298" i="1"/>
  <c r="Q299" i="1"/>
  <c r="S299" i="1"/>
  <c r="Q300" i="1"/>
  <c r="S300" i="1"/>
  <c r="M42" i="1"/>
  <c r="N42" i="1"/>
  <c r="P42" i="1"/>
  <c r="M43" i="1"/>
  <c r="N43" i="1"/>
  <c r="P43" i="1"/>
  <c r="M44" i="1"/>
  <c r="N44" i="1"/>
  <c r="P44" i="1"/>
  <c r="M45" i="1"/>
  <c r="N45" i="1"/>
  <c r="P45" i="1"/>
  <c r="M46" i="1"/>
  <c r="N46" i="1"/>
  <c r="P46" i="1"/>
  <c r="M47" i="1"/>
  <c r="N47" i="1"/>
  <c r="P47" i="1"/>
  <c r="M48" i="1"/>
  <c r="N48" i="1"/>
  <c r="P48" i="1"/>
  <c r="M49" i="1"/>
  <c r="N49" i="1"/>
  <c r="P49" i="1"/>
  <c r="M50" i="1"/>
  <c r="N50" i="1"/>
  <c r="P50" i="1"/>
  <c r="M51" i="1"/>
  <c r="N51" i="1"/>
  <c r="P51" i="1"/>
  <c r="M52" i="1"/>
  <c r="N52" i="1"/>
  <c r="P52" i="1"/>
  <c r="M53" i="1"/>
  <c r="N53" i="1"/>
  <c r="P53" i="1"/>
  <c r="M54" i="1"/>
  <c r="N54" i="1"/>
  <c r="P54" i="1"/>
  <c r="M55" i="1"/>
  <c r="N55" i="1"/>
  <c r="P55" i="1"/>
  <c r="M56" i="1"/>
  <c r="N56" i="1"/>
  <c r="P56" i="1"/>
  <c r="M57" i="1"/>
  <c r="N57" i="1"/>
  <c r="P57" i="1"/>
  <c r="M58" i="1"/>
  <c r="N58" i="1"/>
  <c r="P58" i="1"/>
  <c r="M59" i="1"/>
  <c r="N59" i="1"/>
  <c r="P59" i="1"/>
  <c r="M60" i="1"/>
  <c r="N60" i="1"/>
  <c r="P60" i="1"/>
  <c r="M61" i="1"/>
  <c r="N61" i="1"/>
  <c r="P61" i="1"/>
  <c r="M62" i="1"/>
  <c r="N62" i="1"/>
  <c r="P62" i="1"/>
  <c r="M63" i="1"/>
  <c r="N63" i="1"/>
  <c r="P63" i="1"/>
  <c r="M64" i="1"/>
  <c r="N64" i="1"/>
  <c r="P64" i="1"/>
  <c r="M65" i="1"/>
  <c r="N65" i="1"/>
  <c r="P65" i="1"/>
  <c r="M66" i="1"/>
  <c r="N66" i="1"/>
  <c r="P66" i="1"/>
  <c r="M67" i="1"/>
  <c r="N67" i="1"/>
  <c r="P67" i="1"/>
  <c r="M68" i="1"/>
  <c r="N68" i="1"/>
  <c r="P68" i="1"/>
  <c r="M69" i="1"/>
  <c r="N69" i="1"/>
  <c r="P69" i="1"/>
  <c r="M70" i="1"/>
  <c r="N70" i="1"/>
  <c r="P70" i="1"/>
  <c r="M71" i="1"/>
  <c r="N71" i="1"/>
  <c r="P71" i="1"/>
  <c r="M72" i="1"/>
  <c r="N72" i="1"/>
  <c r="P72" i="1"/>
  <c r="M73" i="1"/>
  <c r="N73" i="1"/>
  <c r="P73" i="1"/>
  <c r="M74" i="1"/>
  <c r="N74" i="1"/>
  <c r="P74" i="1"/>
  <c r="M75" i="1"/>
  <c r="N75" i="1"/>
  <c r="P75" i="1"/>
  <c r="M76" i="1"/>
  <c r="N76" i="1"/>
  <c r="P76" i="1"/>
  <c r="M77" i="1"/>
  <c r="N77" i="1"/>
  <c r="P77" i="1"/>
  <c r="M78" i="1"/>
  <c r="N78" i="1"/>
  <c r="P78" i="1"/>
  <c r="M79" i="1"/>
  <c r="N79" i="1"/>
  <c r="P79" i="1"/>
  <c r="M80" i="1"/>
  <c r="N80" i="1"/>
  <c r="P80" i="1"/>
  <c r="M81" i="1"/>
  <c r="N81" i="1"/>
  <c r="P81" i="1"/>
  <c r="M82" i="1"/>
  <c r="N82" i="1"/>
  <c r="P82" i="1"/>
  <c r="M83" i="1"/>
  <c r="N83" i="1"/>
  <c r="P83" i="1"/>
  <c r="M84" i="1"/>
  <c r="N84" i="1"/>
  <c r="P84" i="1"/>
  <c r="M85" i="1"/>
  <c r="N85" i="1"/>
  <c r="P85" i="1"/>
  <c r="M86" i="1"/>
  <c r="N86" i="1"/>
  <c r="P86" i="1"/>
  <c r="M87" i="1"/>
  <c r="N87" i="1"/>
  <c r="P87" i="1"/>
  <c r="M88" i="1"/>
  <c r="N88" i="1"/>
  <c r="P88" i="1"/>
  <c r="M89" i="1"/>
  <c r="N89" i="1"/>
  <c r="P89" i="1"/>
  <c r="M90" i="1"/>
  <c r="N90" i="1"/>
  <c r="P90" i="1"/>
  <c r="M91" i="1"/>
  <c r="N91" i="1"/>
  <c r="P91" i="1"/>
  <c r="M92" i="1"/>
  <c r="N92" i="1"/>
  <c r="P92" i="1"/>
  <c r="M93" i="1"/>
  <c r="N93" i="1"/>
  <c r="P93" i="1"/>
  <c r="M94" i="1"/>
  <c r="N94" i="1"/>
  <c r="P94" i="1"/>
  <c r="M95" i="1"/>
  <c r="N95" i="1"/>
  <c r="P95" i="1"/>
  <c r="M96" i="1"/>
  <c r="N96" i="1"/>
  <c r="P96" i="1"/>
  <c r="M97" i="1"/>
  <c r="N97" i="1"/>
  <c r="P97" i="1"/>
  <c r="M98" i="1"/>
  <c r="N98" i="1"/>
  <c r="P98" i="1"/>
  <c r="M99" i="1"/>
  <c r="N99" i="1"/>
  <c r="P99" i="1"/>
  <c r="M100" i="1"/>
  <c r="N100" i="1"/>
  <c r="P100" i="1"/>
  <c r="M101" i="1"/>
  <c r="N101" i="1"/>
  <c r="P101" i="1"/>
  <c r="M102" i="1"/>
  <c r="N102" i="1"/>
  <c r="P102" i="1"/>
  <c r="M103" i="1"/>
  <c r="N103" i="1"/>
  <c r="P103" i="1"/>
  <c r="M104" i="1"/>
  <c r="N104" i="1"/>
  <c r="P104" i="1"/>
  <c r="M105" i="1"/>
  <c r="N105" i="1"/>
  <c r="P105" i="1"/>
  <c r="M106" i="1"/>
  <c r="N106" i="1"/>
  <c r="P106" i="1"/>
  <c r="M107" i="1"/>
  <c r="N107" i="1"/>
  <c r="P107" i="1"/>
  <c r="M108" i="1"/>
  <c r="N108" i="1"/>
  <c r="P108" i="1"/>
  <c r="M109" i="1"/>
  <c r="N109" i="1"/>
  <c r="P109" i="1"/>
  <c r="M110" i="1"/>
  <c r="N110" i="1"/>
  <c r="P110" i="1"/>
  <c r="M111" i="1"/>
  <c r="N111" i="1"/>
  <c r="P111" i="1"/>
  <c r="M112" i="1"/>
  <c r="N112" i="1"/>
  <c r="P112" i="1"/>
  <c r="M113" i="1"/>
  <c r="N113" i="1"/>
  <c r="P113" i="1"/>
  <c r="M114" i="1"/>
  <c r="N114" i="1"/>
  <c r="P114" i="1"/>
  <c r="M115" i="1"/>
  <c r="N115" i="1"/>
  <c r="P115" i="1"/>
  <c r="M116" i="1"/>
  <c r="N116" i="1"/>
  <c r="P116" i="1"/>
  <c r="M117" i="1"/>
  <c r="N117" i="1"/>
  <c r="P117" i="1"/>
  <c r="M118" i="1"/>
  <c r="N118" i="1"/>
  <c r="P118" i="1"/>
  <c r="M119" i="1"/>
  <c r="N119" i="1"/>
  <c r="P119" i="1"/>
  <c r="M120" i="1"/>
  <c r="N120" i="1"/>
  <c r="P120" i="1"/>
  <c r="M121" i="1"/>
  <c r="N121" i="1"/>
  <c r="P121" i="1"/>
  <c r="M122" i="1"/>
  <c r="N122" i="1"/>
  <c r="P122" i="1"/>
  <c r="M123" i="1"/>
  <c r="N123" i="1"/>
  <c r="P123" i="1"/>
  <c r="M124" i="1"/>
  <c r="N124" i="1"/>
  <c r="P124" i="1"/>
  <c r="M125" i="1"/>
  <c r="N125" i="1"/>
  <c r="P125" i="1"/>
  <c r="M126" i="1"/>
  <c r="N126" i="1"/>
  <c r="P126" i="1"/>
  <c r="M127" i="1"/>
  <c r="N127" i="1"/>
  <c r="P127" i="1"/>
  <c r="M128" i="1"/>
  <c r="N128" i="1"/>
  <c r="P128" i="1"/>
  <c r="M129" i="1"/>
  <c r="N129" i="1"/>
  <c r="P129" i="1"/>
  <c r="M130" i="1"/>
  <c r="N130" i="1"/>
  <c r="P130" i="1"/>
  <c r="M131" i="1"/>
  <c r="N131" i="1"/>
  <c r="P131" i="1"/>
  <c r="M132" i="1"/>
  <c r="N132" i="1"/>
  <c r="P132" i="1"/>
  <c r="M133" i="1"/>
  <c r="N133" i="1"/>
  <c r="P133" i="1"/>
  <c r="M134" i="1"/>
  <c r="N134" i="1"/>
  <c r="P134" i="1"/>
  <c r="M135" i="1"/>
  <c r="N135" i="1"/>
  <c r="P135" i="1"/>
  <c r="M136" i="1"/>
  <c r="N136" i="1"/>
  <c r="P136" i="1"/>
  <c r="M137" i="1"/>
  <c r="N137" i="1"/>
  <c r="P137" i="1"/>
  <c r="M138" i="1"/>
  <c r="N138" i="1"/>
  <c r="P138" i="1"/>
  <c r="M139" i="1"/>
  <c r="N139" i="1"/>
  <c r="P139" i="1"/>
  <c r="M140" i="1"/>
  <c r="N140" i="1"/>
  <c r="P140" i="1"/>
  <c r="M141" i="1"/>
  <c r="N141" i="1"/>
  <c r="P141" i="1"/>
  <c r="M142" i="1"/>
  <c r="N142" i="1"/>
  <c r="P142" i="1"/>
  <c r="M143" i="1"/>
  <c r="N143" i="1"/>
  <c r="P143" i="1"/>
  <c r="M144" i="1"/>
  <c r="N144" i="1"/>
  <c r="P144" i="1"/>
  <c r="M145" i="1"/>
  <c r="N145" i="1"/>
  <c r="P145" i="1"/>
  <c r="M146" i="1"/>
  <c r="N146" i="1"/>
  <c r="P146" i="1"/>
  <c r="M147" i="1"/>
  <c r="N147" i="1"/>
  <c r="P147" i="1"/>
  <c r="M148" i="1"/>
  <c r="N148" i="1"/>
  <c r="P148" i="1"/>
  <c r="M149" i="1"/>
  <c r="N149" i="1"/>
  <c r="P149" i="1"/>
  <c r="M150" i="1"/>
  <c r="N150" i="1"/>
  <c r="P150" i="1"/>
  <c r="M151" i="1"/>
  <c r="N151" i="1"/>
  <c r="P151" i="1"/>
  <c r="M152" i="1"/>
  <c r="N152" i="1"/>
  <c r="P152" i="1"/>
  <c r="M153" i="1"/>
  <c r="N153" i="1"/>
  <c r="P153" i="1"/>
  <c r="M154" i="1"/>
  <c r="N154" i="1"/>
  <c r="P154" i="1"/>
  <c r="M155" i="1"/>
  <c r="N155" i="1"/>
  <c r="P155" i="1"/>
  <c r="M156" i="1"/>
  <c r="N156" i="1"/>
  <c r="P156" i="1"/>
  <c r="M157" i="1"/>
  <c r="N157" i="1"/>
  <c r="P157" i="1"/>
  <c r="M158" i="1"/>
  <c r="N158" i="1"/>
  <c r="P158" i="1"/>
  <c r="M159" i="1"/>
  <c r="N159" i="1"/>
  <c r="P159" i="1"/>
  <c r="M160" i="1"/>
  <c r="N160" i="1"/>
  <c r="P160" i="1"/>
  <c r="M161" i="1"/>
  <c r="N161" i="1"/>
  <c r="P161" i="1"/>
  <c r="M162" i="1"/>
  <c r="N162" i="1"/>
  <c r="P162" i="1"/>
  <c r="M163" i="1"/>
  <c r="N163" i="1"/>
  <c r="P163" i="1"/>
  <c r="M164" i="1"/>
  <c r="N164" i="1"/>
  <c r="P164" i="1"/>
  <c r="M165" i="1"/>
  <c r="N165" i="1"/>
  <c r="P165" i="1"/>
  <c r="M166" i="1"/>
  <c r="N166" i="1"/>
  <c r="P166" i="1"/>
  <c r="M167" i="1"/>
  <c r="N167" i="1"/>
  <c r="P167" i="1"/>
  <c r="M168" i="1"/>
  <c r="N168" i="1"/>
  <c r="P168" i="1"/>
  <c r="M169" i="1"/>
  <c r="N169" i="1"/>
  <c r="P169" i="1"/>
  <c r="M170" i="1"/>
  <c r="N170" i="1"/>
  <c r="P170" i="1"/>
  <c r="M171" i="1"/>
  <c r="N171" i="1"/>
  <c r="P171" i="1"/>
  <c r="M172" i="1"/>
  <c r="N172" i="1"/>
  <c r="P172" i="1"/>
  <c r="M173" i="1"/>
  <c r="N173" i="1"/>
  <c r="P173" i="1"/>
  <c r="M174" i="1"/>
  <c r="N174" i="1"/>
  <c r="P174" i="1"/>
  <c r="M175" i="1"/>
  <c r="N175" i="1"/>
  <c r="P175" i="1"/>
  <c r="M176" i="1"/>
  <c r="N176" i="1"/>
  <c r="P176" i="1"/>
  <c r="M177" i="1"/>
  <c r="N177" i="1"/>
  <c r="P177" i="1"/>
  <c r="M178" i="1"/>
  <c r="N178" i="1"/>
  <c r="P178" i="1"/>
  <c r="M179" i="1"/>
  <c r="N179" i="1"/>
  <c r="P179" i="1"/>
  <c r="M180" i="1"/>
  <c r="N180" i="1"/>
  <c r="P180" i="1"/>
  <c r="M181" i="1"/>
  <c r="N181" i="1"/>
  <c r="P181" i="1"/>
  <c r="M182" i="1"/>
  <c r="N182" i="1"/>
  <c r="P182" i="1"/>
  <c r="M183" i="1"/>
  <c r="N183" i="1"/>
  <c r="P183" i="1"/>
  <c r="M184" i="1"/>
  <c r="N184" i="1"/>
  <c r="P184" i="1"/>
  <c r="M185" i="1"/>
  <c r="N185" i="1"/>
  <c r="P185" i="1"/>
  <c r="M186" i="1"/>
  <c r="N186" i="1"/>
  <c r="P186" i="1"/>
  <c r="M187" i="1"/>
  <c r="N187" i="1"/>
  <c r="P187" i="1"/>
  <c r="M188" i="1"/>
  <c r="N188" i="1"/>
  <c r="P188" i="1"/>
  <c r="M189" i="1"/>
  <c r="N189" i="1"/>
  <c r="P189" i="1"/>
  <c r="M190" i="1"/>
  <c r="N190" i="1"/>
  <c r="P190" i="1"/>
  <c r="M191" i="1"/>
  <c r="N191" i="1"/>
  <c r="P191" i="1"/>
  <c r="M192" i="1"/>
  <c r="N192" i="1"/>
  <c r="P192" i="1"/>
  <c r="M193" i="1"/>
  <c r="N193" i="1"/>
  <c r="P193" i="1"/>
  <c r="M194" i="1"/>
  <c r="N194" i="1"/>
  <c r="P194" i="1"/>
  <c r="M195" i="1"/>
  <c r="N195" i="1"/>
  <c r="P195" i="1"/>
  <c r="M196" i="1"/>
  <c r="N196" i="1"/>
  <c r="P196" i="1"/>
  <c r="M197" i="1"/>
  <c r="N197" i="1"/>
  <c r="P197" i="1"/>
  <c r="M198" i="1"/>
  <c r="N198" i="1"/>
  <c r="P198" i="1"/>
  <c r="M199" i="1"/>
  <c r="N199" i="1"/>
  <c r="P199" i="1"/>
  <c r="M200" i="1"/>
  <c r="N200" i="1"/>
  <c r="P200" i="1"/>
  <c r="M201" i="1"/>
  <c r="N201" i="1"/>
  <c r="P201" i="1"/>
  <c r="M202" i="1"/>
  <c r="N202" i="1"/>
  <c r="P202" i="1"/>
  <c r="M203" i="1"/>
  <c r="N203" i="1"/>
  <c r="P203" i="1"/>
  <c r="M204" i="1"/>
  <c r="N204" i="1"/>
  <c r="P204" i="1"/>
  <c r="M205" i="1"/>
  <c r="N205" i="1"/>
  <c r="P205" i="1"/>
  <c r="M206" i="1"/>
  <c r="N206" i="1"/>
  <c r="P206" i="1"/>
  <c r="M207" i="1"/>
  <c r="N207" i="1"/>
  <c r="P207" i="1"/>
  <c r="M208" i="1"/>
  <c r="N208" i="1"/>
  <c r="P208" i="1"/>
  <c r="M209" i="1"/>
  <c r="N209" i="1"/>
  <c r="P209" i="1"/>
  <c r="M210" i="1"/>
  <c r="N210" i="1"/>
  <c r="P210" i="1"/>
  <c r="M211" i="1"/>
  <c r="N211" i="1"/>
  <c r="P211" i="1"/>
  <c r="M212" i="1"/>
  <c r="N212" i="1"/>
  <c r="P212" i="1"/>
  <c r="M213" i="1"/>
  <c r="N213" i="1"/>
  <c r="P213" i="1"/>
  <c r="M214" i="1"/>
  <c r="N214" i="1"/>
  <c r="P214" i="1"/>
  <c r="M215" i="1"/>
  <c r="N215" i="1"/>
  <c r="P215" i="1"/>
  <c r="M216" i="1"/>
  <c r="N216" i="1"/>
  <c r="P216" i="1"/>
  <c r="M217" i="1"/>
  <c r="N217" i="1"/>
  <c r="P217" i="1"/>
  <c r="M218" i="1"/>
  <c r="N218" i="1"/>
  <c r="P218" i="1"/>
  <c r="M219" i="1"/>
  <c r="N219" i="1"/>
  <c r="P219" i="1"/>
  <c r="M220" i="1"/>
  <c r="N220" i="1"/>
  <c r="P220" i="1"/>
  <c r="M221" i="1"/>
  <c r="N221" i="1"/>
  <c r="P221" i="1"/>
  <c r="M222" i="1"/>
  <c r="N222" i="1"/>
  <c r="P222" i="1"/>
  <c r="M223" i="1"/>
  <c r="N223" i="1"/>
  <c r="P223" i="1"/>
  <c r="M224" i="1"/>
  <c r="N224" i="1"/>
  <c r="P224" i="1"/>
  <c r="M225" i="1"/>
  <c r="N225" i="1"/>
  <c r="P225" i="1"/>
  <c r="M226" i="1"/>
  <c r="N226" i="1"/>
  <c r="P226" i="1"/>
  <c r="M227" i="1"/>
  <c r="N227" i="1"/>
  <c r="P227" i="1"/>
  <c r="M228" i="1"/>
  <c r="N228" i="1"/>
  <c r="P228" i="1"/>
  <c r="M229" i="1"/>
  <c r="N229" i="1"/>
  <c r="P229" i="1"/>
  <c r="M230" i="1"/>
  <c r="N230" i="1"/>
  <c r="P230" i="1"/>
  <c r="M231" i="1"/>
  <c r="N231" i="1"/>
  <c r="P231" i="1"/>
  <c r="M232" i="1"/>
  <c r="N232" i="1"/>
  <c r="P232" i="1"/>
  <c r="M233" i="1"/>
  <c r="N233" i="1"/>
  <c r="P233" i="1"/>
  <c r="M234" i="1"/>
  <c r="N234" i="1"/>
  <c r="P234" i="1"/>
  <c r="M235" i="1"/>
  <c r="N235" i="1"/>
  <c r="P235" i="1"/>
  <c r="M236" i="1"/>
  <c r="N236" i="1"/>
  <c r="P236" i="1"/>
  <c r="M237" i="1"/>
  <c r="N237" i="1"/>
  <c r="P237" i="1"/>
  <c r="M238" i="1"/>
  <c r="N238" i="1"/>
  <c r="P238" i="1"/>
  <c r="M239" i="1"/>
  <c r="N239" i="1"/>
  <c r="P239" i="1"/>
  <c r="M240" i="1"/>
  <c r="N240" i="1"/>
  <c r="P240" i="1"/>
  <c r="M241" i="1"/>
  <c r="N241" i="1"/>
  <c r="P241" i="1"/>
  <c r="M242" i="1"/>
  <c r="N242" i="1"/>
  <c r="P242" i="1"/>
  <c r="M243" i="1"/>
  <c r="N243" i="1"/>
  <c r="P243" i="1"/>
  <c r="M244" i="1"/>
  <c r="N244" i="1"/>
  <c r="P244" i="1"/>
  <c r="M245" i="1"/>
  <c r="N245" i="1"/>
  <c r="P245" i="1"/>
  <c r="M246" i="1"/>
  <c r="N246" i="1"/>
  <c r="P246" i="1"/>
  <c r="M247" i="1"/>
  <c r="N247" i="1"/>
  <c r="P247" i="1"/>
  <c r="M248" i="1"/>
  <c r="N248" i="1"/>
  <c r="P248" i="1"/>
  <c r="M249" i="1"/>
  <c r="N249" i="1"/>
  <c r="P249" i="1"/>
  <c r="M250" i="1"/>
  <c r="N250" i="1"/>
  <c r="P250" i="1"/>
  <c r="M251" i="1"/>
  <c r="N251" i="1"/>
  <c r="P251" i="1"/>
  <c r="M252" i="1"/>
  <c r="N252" i="1"/>
  <c r="P252" i="1"/>
  <c r="M253" i="1"/>
  <c r="N253" i="1"/>
  <c r="P253" i="1"/>
  <c r="M254" i="1"/>
  <c r="N254" i="1"/>
  <c r="P254" i="1"/>
  <c r="M255" i="1"/>
  <c r="N255" i="1"/>
  <c r="P255" i="1"/>
  <c r="M256" i="1"/>
  <c r="N256" i="1"/>
  <c r="P256" i="1"/>
  <c r="M257" i="1"/>
  <c r="N257" i="1"/>
  <c r="P257" i="1"/>
  <c r="M258" i="1"/>
  <c r="N258" i="1"/>
  <c r="P258" i="1"/>
  <c r="M259" i="1"/>
  <c r="N259" i="1"/>
  <c r="P259" i="1"/>
  <c r="M260" i="1"/>
  <c r="N260" i="1"/>
  <c r="P260" i="1"/>
  <c r="M261" i="1"/>
  <c r="N261" i="1"/>
  <c r="P261" i="1"/>
  <c r="M262" i="1"/>
  <c r="N262" i="1"/>
  <c r="P262" i="1"/>
  <c r="M263" i="1"/>
  <c r="N263" i="1"/>
  <c r="P263" i="1"/>
  <c r="M264" i="1"/>
  <c r="N264" i="1"/>
  <c r="P264" i="1"/>
  <c r="M265" i="1"/>
  <c r="N265" i="1"/>
  <c r="P265" i="1"/>
  <c r="M266" i="1"/>
  <c r="N266" i="1"/>
  <c r="P266" i="1"/>
  <c r="M267" i="1"/>
  <c r="N267" i="1"/>
  <c r="P267" i="1"/>
  <c r="M268" i="1"/>
  <c r="N268" i="1"/>
  <c r="P268" i="1"/>
  <c r="M269" i="1"/>
  <c r="N269" i="1"/>
  <c r="P269" i="1"/>
  <c r="M270" i="1"/>
  <c r="N270" i="1"/>
  <c r="P270" i="1"/>
  <c r="M271" i="1"/>
  <c r="N271" i="1"/>
  <c r="P271" i="1"/>
  <c r="M272" i="1"/>
  <c r="N272" i="1"/>
  <c r="P272" i="1"/>
  <c r="M273" i="1"/>
  <c r="N273" i="1"/>
  <c r="P273" i="1"/>
  <c r="M274" i="1"/>
  <c r="N274" i="1"/>
  <c r="P274" i="1"/>
  <c r="M275" i="1"/>
  <c r="N275" i="1"/>
  <c r="P275" i="1"/>
  <c r="M276" i="1"/>
  <c r="N276" i="1"/>
  <c r="P276" i="1"/>
  <c r="M277" i="1"/>
  <c r="N277" i="1"/>
  <c r="P277" i="1"/>
  <c r="M278" i="1"/>
  <c r="N278" i="1"/>
  <c r="P278" i="1"/>
  <c r="M279" i="1"/>
  <c r="N279" i="1"/>
  <c r="P279" i="1"/>
  <c r="M280" i="1"/>
  <c r="N280" i="1"/>
  <c r="P280" i="1"/>
  <c r="M281" i="1"/>
  <c r="N281" i="1"/>
  <c r="P281" i="1"/>
  <c r="M282" i="1"/>
  <c r="N282" i="1"/>
  <c r="P282" i="1"/>
  <c r="M283" i="1"/>
  <c r="N283" i="1"/>
  <c r="P283" i="1"/>
  <c r="M284" i="1"/>
  <c r="N284" i="1"/>
  <c r="P284" i="1"/>
  <c r="M285" i="1"/>
  <c r="N285" i="1"/>
  <c r="P285" i="1"/>
  <c r="M286" i="1"/>
  <c r="N286" i="1"/>
  <c r="P286" i="1"/>
  <c r="M287" i="1"/>
  <c r="N287" i="1"/>
  <c r="P287" i="1"/>
  <c r="M288" i="1"/>
  <c r="N288" i="1"/>
  <c r="P288" i="1"/>
  <c r="M289" i="1"/>
  <c r="N289" i="1"/>
  <c r="P289" i="1"/>
  <c r="M290" i="1"/>
  <c r="N290" i="1"/>
  <c r="P290" i="1"/>
  <c r="M291" i="1"/>
  <c r="N291" i="1"/>
  <c r="P291" i="1"/>
  <c r="M292" i="1"/>
  <c r="N292" i="1"/>
  <c r="P292" i="1"/>
  <c r="M293" i="1"/>
  <c r="N293" i="1"/>
  <c r="P293" i="1"/>
  <c r="M294" i="1"/>
  <c r="N294" i="1"/>
  <c r="P294" i="1"/>
  <c r="M295" i="1"/>
  <c r="N295" i="1"/>
  <c r="P295" i="1"/>
  <c r="M296" i="1"/>
  <c r="N296" i="1"/>
  <c r="P296" i="1"/>
  <c r="M297" i="1"/>
  <c r="N297" i="1"/>
  <c r="P297" i="1"/>
  <c r="M298" i="1"/>
  <c r="N298" i="1"/>
  <c r="P298" i="1"/>
  <c r="M299" i="1"/>
  <c r="N299" i="1"/>
  <c r="P299" i="1"/>
  <c r="M300" i="1"/>
  <c r="N300" i="1"/>
  <c r="P300" i="1"/>
  <c r="Q15" i="1"/>
  <c r="S15" i="1"/>
  <c r="Q16" i="1"/>
  <c r="S16" i="1"/>
  <c r="Q17" i="1"/>
  <c r="S17" i="1"/>
  <c r="Q18" i="1"/>
  <c r="S18" i="1"/>
  <c r="Q19" i="1"/>
  <c r="S19" i="1"/>
  <c r="Q20" i="1"/>
  <c r="S20" i="1"/>
  <c r="Q21" i="1"/>
  <c r="S21" i="1"/>
  <c r="Q22" i="1"/>
  <c r="S22" i="1"/>
  <c r="Q23" i="1"/>
  <c r="S23" i="1"/>
  <c r="Q24" i="1"/>
  <c r="S24" i="1"/>
  <c r="Q25" i="1"/>
  <c r="S25" i="1"/>
  <c r="Q26" i="1"/>
  <c r="S26" i="1"/>
  <c r="Q27" i="1"/>
  <c r="S27" i="1"/>
  <c r="Q28" i="1"/>
  <c r="S28" i="1"/>
  <c r="Q29" i="1"/>
  <c r="S29" i="1"/>
  <c r="Q30" i="1"/>
  <c r="S30" i="1"/>
  <c r="Q31" i="1"/>
  <c r="S31" i="1"/>
  <c r="Q32" i="1"/>
  <c r="S32" i="1"/>
  <c r="Q33" i="1"/>
  <c r="S33" i="1"/>
  <c r="Q34" i="1"/>
  <c r="S34" i="1"/>
  <c r="Q35" i="1"/>
  <c r="S35" i="1"/>
  <c r="Q36" i="1"/>
  <c r="S36" i="1"/>
  <c r="Q37" i="1"/>
  <c r="S37" i="1"/>
  <c r="Q38" i="1"/>
  <c r="S38" i="1"/>
  <c r="Q39" i="1"/>
  <c r="S39" i="1"/>
  <c r="Q40" i="1"/>
  <c r="S40" i="1"/>
  <c r="Q41" i="1"/>
  <c r="S41" i="1"/>
  <c r="Q14" i="1"/>
  <c r="S14" i="1"/>
  <c r="K8" i="6"/>
  <c r="K9" i="6"/>
  <c r="K10" i="6"/>
  <c r="K11" i="6"/>
  <c r="K12" i="6"/>
  <c r="K13" i="6"/>
  <c r="K14" i="6"/>
  <c r="K15" i="6"/>
  <c r="K16" i="6"/>
  <c r="K17" i="6"/>
  <c r="K18" i="6"/>
  <c r="K19" i="6"/>
  <c r="K20" i="6"/>
  <c r="K21" i="6"/>
  <c r="K22" i="6"/>
  <c r="K23" i="6"/>
  <c r="K24" i="6"/>
  <c r="K25" i="6"/>
  <c r="K26" i="6"/>
  <c r="K27" i="6"/>
  <c r="K7" i="6"/>
  <c r="I10" i="6"/>
  <c r="J10" i="6"/>
  <c r="I11" i="6"/>
  <c r="J11" i="6"/>
  <c r="I12" i="6"/>
  <c r="J12" i="6"/>
  <c r="I13" i="6"/>
  <c r="J13" i="6"/>
  <c r="I14" i="6"/>
  <c r="J14" i="6"/>
  <c r="I15" i="6"/>
  <c r="J15" i="6"/>
  <c r="I16" i="6"/>
  <c r="J16" i="6"/>
  <c r="I17" i="6"/>
  <c r="J17" i="6"/>
  <c r="I18" i="6"/>
  <c r="J18" i="6"/>
  <c r="I19" i="6"/>
  <c r="J19" i="6"/>
  <c r="I20" i="6"/>
  <c r="J20" i="6"/>
  <c r="I21" i="6"/>
  <c r="J21" i="6"/>
  <c r="I22" i="6"/>
  <c r="J22" i="6"/>
  <c r="I23" i="6"/>
  <c r="J23" i="6"/>
  <c r="I24" i="6"/>
  <c r="J24" i="6"/>
  <c r="I25" i="6"/>
  <c r="J25" i="6"/>
  <c r="I26" i="6"/>
  <c r="J26" i="6"/>
  <c r="I27" i="6"/>
  <c r="J27" i="6"/>
  <c r="E3" i="6"/>
  <c r="D8" i="3"/>
  <c r="D7" i="3"/>
  <c r="M15" i="1"/>
  <c r="N15" i="1"/>
  <c r="P15" i="1"/>
  <c r="M16" i="1"/>
  <c r="N16" i="1"/>
  <c r="P16" i="1"/>
  <c r="M17" i="1"/>
  <c r="N17" i="1"/>
  <c r="P17" i="1"/>
  <c r="M18" i="1"/>
  <c r="N18" i="1"/>
  <c r="P18" i="1"/>
  <c r="M19" i="1"/>
  <c r="N19" i="1"/>
  <c r="P19" i="1"/>
  <c r="M20" i="1"/>
  <c r="N20" i="1"/>
  <c r="P20" i="1"/>
  <c r="M21" i="1"/>
  <c r="N21" i="1"/>
  <c r="P21" i="1"/>
  <c r="M22" i="1"/>
  <c r="N22" i="1"/>
  <c r="P22" i="1"/>
  <c r="M23" i="1"/>
  <c r="N23" i="1"/>
  <c r="P23" i="1"/>
  <c r="M24" i="1"/>
  <c r="N24" i="1"/>
  <c r="P24" i="1"/>
  <c r="M25" i="1"/>
  <c r="N25" i="1"/>
  <c r="P25" i="1"/>
  <c r="M26" i="1"/>
  <c r="N26" i="1"/>
  <c r="P26" i="1"/>
  <c r="M27" i="1"/>
  <c r="N27" i="1"/>
  <c r="P27" i="1"/>
  <c r="M28" i="1"/>
  <c r="N28" i="1"/>
  <c r="P28" i="1"/>
  <c r="M29" i="1"/>
  <c r="N29" i="1"/>
  <c r="P29" i="1"/>
  <c r="M30" i="1"/>
  <c r="N30" i="1"/>
  <c r="P30" i="1"/>
  <c r="M31" i="1"/>
  <c r="N31" i="1"/>
  <c r="P31" i="1"/>
  <c r="M32" i="1"/>
  <c r="N32" i="1"/>
  <c r="P32" i="1"/>
  <c r="M33" i="1"/>
  <c r="N33" i="1"/>
  <c r="P33" i="1"/>
  <c r="M34" i="1"/>
  <c r="N34" i="1"/>
  <c r="P34" i="1"/>
  <c r="M35" i="1"/>
  <c r="N35" i="1"/>
  <c r="P35" i="1"/>
  <c r="M36" i="1"/>
  <c r="N36" i="1"/>
  <c r="P36" i="1"/>
  <c r="M37" i="1"/>
  <c r="N37" i="1"/>
  <c r="P37" i="1"/>
  <c r="M38" i="1"/>
  <c r="N38" i="1"/>
  <c r="P38" i="1"/>
  <c r="M39" i="1"/>
  <c r="N39" i="1"/>
  <c r="P39" i="1"/>
  <c r="M40" i="1"/>
  <c r="N40" i="1"/>
  <c r="P40" i="1"/>
  <c r="M41" i="1"/>
  <c r="N41" i="1"/>
  <c r="P41" i="1"/>
  <c r="M14" i="1"/>
  <c r="N14" i="1"/>
  <c r="P14" i="1"/>
  <c r="J7" i="1"/>
  <c r="D6" i="3"/>
  <c r="C27" i="5"/>
  <c r="I9" i="6"/>
  <c r="J9" i="6"/>
  <c r="C26" i="5"/>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7" i="2"/>
  <c r="J7" i="2"/>
  <c r="V15" i="1"/>
  <c r="V16" i="1"/>
  <c r="V17" i="1"/>
  <c r="V18" i="1"/>
  <c r="V19" i="1"/>
  <c r="V20" i="1"/>
  <c r="V21" i="1"/>
  <c r="V22" i="1"/>
  <c r="V23" i="1"/>
  <c r="V24" i="1"/>
  <c r="V25" i="1"/>
  <c r="V26" i="1"/>
  <c r="V27" i="1"/>
  <c r="V28" i="1"/>
  <c r="V29" i="1"/>
  <c r="V30" i="1"/>
  <c r="V32" i="1"/>
  <c r="V33" i="1"/>
  <c r="V34" i="1"/>
  <c r="V35" i="1"/>
  <c r="V36" i="1"/>
  <c r="V37" i="1"/>
  <c r="V38" i="1"/>
  <c r="V39" i="1"/>
  <c r="V40" i="1"/>
  <c r="V41" i="1"/>
  <c r="V14" i="1"/>
  <c r="V31" i="1"/>
  <c r="E4" i="2"/>
  <c r="I8" i="6"/>
  <c r="J8" i="6"/>
  <c r="I7" i="6"/>
  <c r="J7" i="6"/>
  <c r="E4" i="6"/>
  <c r="D9" i="3"/>
  <c r="D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stena</author>
    <author>jakob bizjak</author>
  </authors>
  <commentList>
    <comment ref="D5" authorId="0" shapeId="0" xr:uid="{00000000-0006-0000-0000-000001000000}">
      <text>
        <r>
          <rPr>
            <sz val="9"/>
            <color indexed="81"/>
            <rFont val="Tahoma"/>
            <family val="2"/>
            <charset val="238"/>
          </rPr>
          <t xml:space="preserve">Prvi in zadnji datum dela (npr. 1.2.-3.8.)
</t>
        </r>
      </text>
    </comment>
    <comment ref="D13" authorId="1" shapeId="0" xr:uid="{00000000-0006-0000-0000-000002000000}">
      <text>
        <r>
          <rPr>
            <b/>
            <sz val="9"/>
            <color indexed="81"/>
            <rFont val="Segoe UI"/>
            <charset val="1"/>
          </rPr>
          <t xml:space="preserve">Datum vpiši v obliki dd.mm.yyyy, npr. 1.2.2017 ali pa 10.12.2018
</t>
        </r>
        <r>
          <rPr>
            <sz val="9"/>
            <color indexed="81"/>
            <rFont val="Segoe UI"/>
            <charset val="1"/>
          </rPr>
          <t xml:space="preserve">
</t>
        </r>
      </text>
    </comment>
    <comment ref="T13" authorId="0" shapeId="0" xr:uid="{00000000-0006-0000-0000-000003000000}">
      <text>
        <r>
          <rPr>
            <sz val="9"/>
            <color indexed="81"/>
            <rFont val="Tahoma"/>
            <family val="2"/>
            <charset val="238"/>
          </rPr>
          <t xml:space="preserve">Dejanski prevoženi km za ta dan dela - vpiši za vsako smer posebej. Primer: v Črnem Kalu si prevrtal 3 smeri, vpišeš 3x enake potne stroške.
</t>
        </r>
      </text>
    </comment>
    <comment ref="T14" authorId="0" shapeId="0" xr:uid="{00000000-0006-0000-0000-000004000000}">
      <text>
        <r>
          <rPr>
            <b/>
            <sz val="9"/>
            <color indexed="81"/>
            <rFont val="Tahoma"/>
            <family val="2"/>
            <charset val="238"/>
          </rPr>
          <t>Dejanski prevoženi km za ta dan dela - vpiši za vsako smer posebej. Primer: v Črnem Kalu si prevrtal 3 smeri, vpišeš 3x enake potne stroške.</t>
        </r>
      </text>
    </comment>
    <comment ref="T15" authorId="0" shapeId="0" xr:uid="{00000000-0006-0000-0000-000005000000}">
      <text>
        <r>
          <rPr>
            <b/>
            <sz val="9"/>
            <color indexed="81"/>
            <rFont val="Tahoma"/>
            <family val="2"/>
            <charset val="238"/>
          </rPr>
          <t>Dejanski prevoženi km za ta dan dela - vpiši za vsako smer posebej. Primer: v Črnem Kalu si prevrtal 3 smeri, vpišeš 3x enake potne stroške.</t>
        </r>
      </text>
    </comment>
    <comment ref="T16" authorId="0" shapeId="0" xr:uid="{00000000-0006-0000-0000-000006000000}">
      <text>
        <r>
          <rPr>
            <b/>
            <sz val="9"/>
            <color indexed="81"/>
            <rFont val="Tahoma"/>
            <family val="2"/>
            <charset val="238"/>
          </rPr>
          <t>Dejanski prevoženi km za ta dan dela - vpiši za vsako smer posebej. Primer: v Črnem Kalu si prevrtal 3 smeri, vpišeš 3x enake potne stroške.</t>
        </r>
      </text>
    </comment>
    <comment ref="T17" authorId="0" shapeId="0" xr:uid="{00000000-0006-0000-0000-000007000000}">
      <text>
        <r>
          <rPr>
            <b/>
            <sz val="9"/>
            <color indexed="81"/>
            <rFont val="Tahoma"/>
            <family val="2"/>
            <charset val="238"/>
          </rPr>
          <t>Dejanski prevoženi km za ta dan dela - vpiši za vsako smer posebej. Primer: v Črnem Kalu si prevrtal 3 smeri, vpišeš 3x enake potne stroške.</t>
        </r>
      </text>
    </comment>
    <comment ref="T18" authorId="0" shapeId="0" xr:uid="{00000000-0006-0000-0000-000008000000}">
      <text>
        <r>
          <rPr>
            <b/>
            <sz val="9"/>
            <color indexed="81"/>
            <rFont val="Tahoma"/>
            <family val="2"/>
            <charset val="238"/>
          </rPr>
          <t>Dejanski prevoženi km za ta dan dela - vpiši za vsako smer posebej. Primer: v Črnem Kalu si prevrtal 3 smeri, vpišeš 3x enake potne stroške.</t>
        </r>
      </text>
    </comment>
    <comment ref="T19" authorId="0" shapeId="0" xr:uid="{00000000-0006-0000-0000-000009000000}">
      <text>
        <r>
          <rPr>
            <b/>
            <sz val="9"/>
            <color indexed="81"/>
            <rFont val="Tahoma"/>
            <family val="2"/>
            <charset val="238"/>
          </rPr>
          <t>Dejanski prevoženi km za ta dan dela - vpiši za vsako smer posebej. Primer: v Črnem Kalu si prevrtal 3 smeri, vpišeš 3x enake potne stroške.</t>
        </r>
      </text>
    </comment>
    <comment ref="T20" authorId="0" shapeId="0" xr:uid="{00000000-0006-0000-0000-00000A000000}">
      <text>
        <r>
          <rPr>
            <b/>
            <sz val="9"/>
            <color indexed="81"/>
            <rFont val="Tahoma"/>
            <family val="2"/>
            <charset val="238"/>
          </rPr>
          <t>Dejanski prevoženi km za ta dan dela - vpiši za vsako smer posebej. Primer: v Črnem Kalu si prevrtal 3 smeri, vpišeš 3x enake potne stroške.</t>
        </r>
      </text>
    </comment>
    <comment ref="T21" authorId="0" shapeId="0" xr:uid="{00000000-0006-0000-0000-00000B000000}">
      <text>
        <r>
          <rPr>
            <b/>
            <sz val="9"/>
            <color indexed="81"/>
            <rFont val="Tahoma"/>
            <family val="2"/>
            <charset val="238"/>
          </rPr>
          <t>Dejanski prevoženi km za ta dan dela - vpiši za vsako smer posebej. Primer: v Črnem Kalu si prevrtal 3 smeri, vpišeš 3x enake potne stroške.</t>
        </r>
      </text>
    </comment>
    <comment ref="T22" authorId="0" shapeId="0" xr:uid="{00000000-0006-0000-0000-00000C000000}">
      <text>
        <r>
          <rPr>
            <b/>
            <sz val="9"/>
            <color indexed="81"/>
            <rFont val="Tahoma"/>
            <family val="2"/>
            <charset val="238"/>
          </rPr>
          <t>Dejanski prevoženi km za ta dan dela - vpiši za vsako smer posebej. Primer: v Črnem Kalu si prevrtal 3 smeri, vpišeš 3x enake potne stroške.</t>
        </r>
      </text>
    </comment>
    <comment ref="T23" authorId="0" shapeId="0" xr:uid="{00000000-0006-0000-0000-00000D000000}">
      <text>
        <r>
          <rPr>
            <b/>
            <sz val="9"/>
            <color indexed="81"/>
            <rFont val="Tahoma"/>
            <family val="2"/>
            <charset val="238"/>
          </rPr>
          <t>Dejanski prevoženi km za ta dan dela - vpiši za vsako smer posebej. Primer: v Črnem Kalu si prevrtal 3 smeri, vpišeš 3x enake potne stroške.</t>
        </r>
      </text>
    </comment>
    <comment ref="T24" authorId="0" shapeId="0" xr:uid="{00000000-0006-0000-0000-00000E000000}">
      <text>
        <r>
          <rPr>
            <b/>
            <sz val="9"/>
            <color indexed="81"/>
            <rFont val="Tahoma"/>
            <family val="2"/>
            <charset val="238"/>
          </rPr>
          <t>Dejanski prevoženi km za ta dan dela - vpiši za vsako smer posebej. Primer: v Črnem Kalu si prevrtal 3 smeri, vpišeš 3x enake potne stroške.</t>
        </r>
      </text>
    </comment>
    <comment ref="T25" authorId="0" shapeId="0" xr:uid="{00000000-0006-0000-0000-00000F000000}">
      <text>
        <r>
          <rPr>
            <b/>
            <sz val="9"/>
            <color indexed="81"/>
            <rFont val="Tahoma"/>
            <family val="2"/>
            <charset val="238"/>
          </rPr>
          <t>Dejanski prevoženi km za ta dan dela - vpiši za vsako smer posebej. Primer: v Črnem Kalu si prevrtal 3 smeri, vpišeš 3x enake potne stroške.</t>
        </r>
      </text>
    </comment>
    <comment ref="T26" authorId="0" shapeId="0" xr:uid="{00000000-0006-0000-0000-000010000000}">
      <text>
        <r>
          <rPr>
            <b/>
            <sz val="9"/>
            <color indexed="81"/>
            <rFont val="Tahoma"/>
            <family val="2"/>
            <charset val="238"/>
          </rPr>
          <t>Dejanski prevoženi km za ta dan dela - vpiši za vsako smer posebej. Primer: v Črnem Kalu si prevrtal 3 smeri, vpišeš 3x enake potne stroške.</t>
        </r>
      </text>
    </comment>
    <comment ref="T27" authorId="0" shapeId="0" xr:uid="{00000000-0006-0000-0000-000011000000}">
      <text>
        <r>
          <rPr>
            <b/>
            <sz val="9"/>
            <color indexed="81"/>
            <rFont val="Tahoma"/>
            <family val="2"/>
            <charset val="238"/>
          </rPr>
          <t>Dejanski prevoženi km za ta dan dela - vpiši za vsako smer posebej. Primer: v Črnem Kalu si prevrtal 3 smeri, vpišeš 3x enake potne stroške.</t>
        </r>
      </text>
    </comment>
    <comment ref="T28" authorId="0" shapeId="0" xr:uid="{00000000-0006-0000-0000-000012000000}">
      <text>
        <r>
          <rPr>
            <b/>
            <sz val="9"/>
            <color indexed="81"/>
            <rFont val="Tahoma"/>
            <family val="2"/>
            <charset val="238"/>
          </rPr>
          <t>Dejanski prevoženi km za ta dan dela - vpiši za vsako smer posebej. Primer: v Črnem Kalu si prevrtal 3 smeri, vpišeš 3x enake potne stroške.</t>
        </r>
      </text>
    </comment>
    <comment ref="T29" authorId="0" shapeId="0" xr:uid="{00000000-0006-0000-0000-000013000000}">
      <text>
        <r>
          <rPr>
            <b/>
            <sz val="9"/>
            <color indexed="81"/>
            <rFont val="Tahoma"/>
            <family val="2"/>
            <charset val="238"/>
          </rPr>
          <t>Dejanski prevoženi km za ta dan dela - vpiši za vsako smer posebej. Primer: v Črnem Kalu si prevrtal 3 smeri, vpišeš 3x enake potne stroške.</t>
        </r>
      </text>
    </comment>
    <comment ref="T30" authorId="0" shapeId="0" xr:uid="{00000000-0006-0000-0000-000014000000}">
      <text>
        <r>
          <rPr>
            <b/>
            <sz val="9"/>
            <color indexed="81"/>
            <rFont val="Tahoma"/>
            <family val="2"/>
            <charset val="238"/>
          </rPr>
          <t>Dejanski prevoženi km za ta dan dela - vpiši za vsako smer posebej. Primer: v Črnem Kalu si prevrtal 3 smeri, vpišeš 3x enake potne stroške.</t>
        </r>
      </text>
    </comment>
    <comment ref="T31" authorId="0" shapeId="0" xr:uid="{00000000-0006-0000-0000-000015000000}">
      <text>
        <r>
          <rPr>
            <b/>
            <sz val="9"/>
            <color indexed="81"/>
            <rFont val="Tahoma"/>
            <family val="2"/>
            <charset val="238"/>
          </rPr>
          <t>Dejanski prevoženi km za ta dan dela - vpiši za vsako smer posebej. Primer: v Črnem Kalu si prevrtal 3 smeri, vpišeš 3x enake potne stroške.</t>
        </r>
      </text>
    </comment>
    <comment ref="T32" authorId="0" shapeId="0" xr:uid="{00000000-0006-0000-0000-000016000000}">
      <text>
        <r>
          <rPr>
            <b/>
            <sz val="9"/>
            <color indexed="81"/>
            <rFont val="Tahoma"/>
            <family val="2"/>
            <charset val="238"/>
          </rPr>
          <t>Dejanski prevoženi km za ta dan dela - vpiši za vsako smer posebej. Primer: v Črnem Kalu si prevrtal 3 smeri, vpišeš 3x enake potne stroške.</t>
        </r>
      </text>
    </comment>
    <comment ref="T33" authorId="0" shapeId="0" xr:uid="{00000000-0006-0000-0000-000017000000}">
      <text>
        <r>
          <rPr>
            <b/>
            <sz val="9"/>
            <color indexed="81"/>
            <rFont val="Tahoma"/>
            <family val="2"/>
            <charset val="238"/>
          </rPr>
          <t>Dejanski prevoženi km za ta dan dela - vpiši za vsako smer posebej. Primer: v Črnem Kalu si prevrtal 3 smeri, vpišeš 3x enake potne stroške.</t>
        </r>
      </text>
    </comment>
    <comment ref="T34" authorId="0" shapeId="0" xr:uid="{00000000-0006-0000-0000-000018000000}">
      <text>
        <r>
          <rPr>
            <b/>
            <sz val="9"/>
            <color indexed="81"/>
            <rFont val="Tahoma"/>
            <family val="2"/>
            <charset val="238"/>
          </rPr>
          <t>Dejanski prevoženi km za ta dan dela - vpiši za vsako smer posebej. Primer: v Črnem Kalu si prevrtal 3 smeri, vpišeš 3x enake potne stroške.</t>
        </r>
      </text>
    </comment>
    <comment ref="T35" authorId="0" shapeId="0" xr:uid="{00000000-0006-0000-0000-000019000000}">
      <text>
        <r>
          <rPr>
            <b/>
            <sz val="9"/>
            <color indexed="81"/>
            <rFont val="Tahoma"/>
            <family val="2"/>
            <charset val="238"/>
          </rPr>
          <t>Dejanski prevoženi km za ta dan dela - vpiši za vsako smer posebej. Primer: v Črnem Kalu si prevrtal 3 smeri, vpišeš 3x enake potne stroške.</t>
        </r>
      </text>
    </comment>
    <comment ref="T36" authorId="0" shapeId="0" xr:uid="{00000000-0006-0000-0000-00001A000000}">
      <text>
        <r>
          <rPr>
            <b/>
            <sz val="9"/>
            <color indexed="81"/>
            <rFont val="Tahoma"/>
            <family val="2"/>
            <charset val="238"/>
          </rPr>
          <t>Dejanski prevoženi km za ta dan dela - vpiši za vsako smer posebej. Primer: v Črnem Kalu si prevrtal 3 smeri, vpišeš 3x enake potne stroške.</t>
        </r>
      </text>
    </comment>
    <comment ref="T37" authorId="0" shapeId="0" xr:uid="{00000000-0006-0000-0000-00001B000000}">
      <text>
        <r>
          <rPr>
            <b/>
            <sz val="9"/>
            <color indexed="81"/>
            <rFont val="Tahoma"/>
            <family val="2"/>
            <charset val="238"/>
          </rPr>
          <t>Dejanski prevoženi km za ta dan dela - vpiši za vsako smer posebej. Primer: v Črnem Kalu si prevrtal 3 smeri, vpišeš 3x enake potne stroške.</t>
        </r>
      </text>
    </comment>
    <comment ref="T38" authorId="0" shapeId="0" xr:uid="{00000000-0006-0000-0000-00001C000000}">
      <text>
        <r>
          <rPr>
            <b/>
            <sz val="9"/>
            <color indexed="81"/>
            <rFont val="Tahoma"/>
            <family val="2"/>
            <charset val="238"/>
          </rPr>
          <t>Dejanski prevoženi km za ta dan dela - vpiši za vsako smer posebej. Primer: v Črnem Kalu si prevrtal 3 smeri, vpišeš 3x enake potne stroške.</t>
        </r>
      </text>
    </comment>
    <comment ref="T39" authorId="0" shapeId="0" xr:uid="{00000000-0006-0000-0000-00001D000000}">
      <text>
        <r>
          <rPr>
            <b/>
            <sz val="9"/>
            <color indexed="81"/>
            <rFont val="Tahoma"/>
            <family val="2"/>
            <charset val="238"/>
          </rPr>
          <t>Dejanski prevoženi km za ta dan dela - vpiši za vsako smer posebej. Primer: v Črnem Kalu si prevrtal 3 smeri, vpišeš 3x enake potne stroške.</t>
        </r>
      </text>
    </comment>
    <comment ref="T40" authorId="0" shapeId="0" xr:uid="{00000000-0006-0000-0000-00001E000000}">
      <text>
        <r>
          <rPr>
            <b/>
            <sz val="9"/>
            <color indexed="81"/>
            <rFont val="Tahoma"/>
            <family val="2"/>
            <charset val="238"/>
          </rPr>
          <t>Dejanski prevoženi km za ta dan dela - vpiši za vsako smer posebej. Primer: v Črnem Kalu si prevrtal 3 smeri, vpišeš 3x enake potne stroške.</t>
        </r>
      </text>
    </comment>
    <comment ref="T41" authorId="0" shapeId="0" xr:uid="{00000000-0006-0000-0000-00001F000000}">
      <text>
        <r>
          <rPr>
            <b/>
            <sz val="9"/>
            <color indexed="81"/>
            <rFont val="Tahoma"/>
            <family val="2"/>
            <charset val="238"/>
          </rPr>
          <t>Dejanski prevoženi km za ta dan dela - vpiši za vsako smer posebej. Primer: v Črnem Kalu si prevrtal 3 smeri, vpišeš 3x enake potne stroške.</t>
        </r>
      </text>
    </comment>
    <comment ref="T42" authorId="0" shapeId="0" xr:uid="{00000000-0006-0000-0000-000020000000}">
      <text>
        <r>
          <rPr>
            <b/>
            <sz val="9"/>
            <color indexed="81"/>
            <rFont val="Tahoma"/>
            <family val="2"/>
            <charset val="238"/>
          </rPr>
          <t>Dejanski prevoženi km za ta dan dela - vpiši za vsako smer posebej. Primer: v Črnem Kalu si prevrtal 3 smeri, vpišeš 3x enake potne stroške.</t>
        </r>
      </text>
    </comment>
    <comment ref="T43" authorId="0" shapeId="0" xr:uid="{00000000-0006-0000-0000-000021000000}">
      <text>
        <r>
          <rPr>
            <b/>
            <sz val="9"/>
            <color indexed="81"/>
            <rFont val="Tahoma"/>
            <family val="2"/>
            <charset val="238"/>
          </rPr>
          <t>Dejanski prevoženi km za ta dan dela - vpiši za vsako smer posebej. Primer: v Črnem Kalu si prevrtal 3 smeri, vpišeš 3x enake potne stroške.</t>
        </r>
      </text>
    </comment>
    <comment ref="T44" authorId="0" shapeId="0" xr:uid="{00000000-0006-0000-0000-000022000000}">
      <text>
        <r>
          <rPr>
            <b/>
            <sz val="9"/>
            <color indexed="81"/>
            <rFont val="Tahoma"/>
            <family val="2"/>
            <charset val="238"/>
          </rPr>
          <t>Dejanski prevoženi km za ta dan dela - vpiši za vsako smer posebej. Primer: v Črnem Kalu si prevrtal 3 smeri, vpišeš 3x enake potne stroške.</t>
        </r>
      </text>
    </comment>
    <comment ref="T45" authorId="0" shapeId="0" xr:uid="{00000000-0006-0000-0000-000023000000}">
      <text>
        <r>
          <rPr>
            <b/>
            <sz val="9"/>
            <color indexed="81"/>
            <rFont val="Tahoma"/>
            <family val="2"/>
            <charset val="238"/>
          </rPr>
          <t>Dejanski prevoženi km za ta dan dela - vpiši za vsako smer posebej. Primer: v Črnem Kalu si prevrtal 3 smeri, vpišeš 3x enake potne stroške.</t>
        </r>
      </text>
    </comment>
    <comment ref="T46" authorId="0" shapeId="0" xr:uid="{00000000-0006-0000-0000-000024000000}">
      <text>
        <r>
          <rPr>
            <b/>
            <sz val="9"/>
            <color indexed="81"/>
            <rFont val="Tahoma"/>
            <family val="2"/>
            <charset val="238"/>
          </rPr>
          <t>Dejanski prevoženi km za ta dan dela - vpiši za vsako smer posebej. Primer: v Črnem Kalu si prevrtal 3 smeri, vpišeš 3x enake potne stroške.</t>
        </r>
      </text>
    </comment>
    <comment ref="T47" authorId="0" shapeId="0" xr:uid="{00000000-0006-0000-0000-000025000000}">
      <text>
        <r>
          <rPr>
            <b/>
            <sz val="9"/>
            <color indexed="81"/>
            <rFont val="Tahoma"/>
            <family val="2"/>
            <charset val="238"/>
          </rPr>
          <t>Dejanski prevoženi km za ta dan dela - vpiši za vsako smer posebej. Primer: v Črnem Kalu si prevrtal 3 smeri, vpišeš 3x enake potne stroške.</t>
        </r>
      </text>
    </comment>
    <comment ref="T48" authorId="0" shapeId="0" xr:uid="{00000000-0006-0000-0000-000026000000}">
      <text>
        <r>
          <rPr>
            <b/>
            <sz val="9"/>
            <color indexed="81"/>
            <rFont val="Tahoma"/>
            <family val="2"/>
            <charset val="238"/>
          </rPr>
          <t>Dejanski prevoženi km za ta dan dela - vpiši za vsako smer posebej. Primer: v Črnem Kalu si prevrtal 3 smeri, vpišeš 3x enake potne stroške.</t>
        </r>
      </text>
    </comment>
    <comment ref="T49" authorId="0" shapeId="0" xr:uid="{00000000-0006-0000-0000-000027000000}">
      <text>
        <r>
          <rPr>
            <b/>
            <sz val="9"/>
            <color indexed="81"/>
            <rFont val="Tahoma"/>
            <family val="2"/>
            <charset val="238"/>
          </rPr>
          <t>Dejanski prevoženi km za ta dan dela - vpiši za vsako smer posebej. Primer: v Črnem Kalu si prevrtal 3 smeri, vpišeš 3x enake potne stroške.</t>
        </r>
      </text>
    </comment>
    <comment ref="T50" authorId="0" shapeId="0" xr:uid="{00000000-0006-0000-0000-000028000000}">
      <text>
        <r>
          <rPr>
            <b/>
            <sz val="9"/>
            <color indexed="81"/>
            <rFont val="Tahoma"/>
            <family val="2"/>
            <charset val="238"/>
          </rPr>
          <t>Dejanski prevoženi km za ta dan dela - vpiši za vsako smer posebej. Primer: v Črnem Kalu si prevrtal 3 smeri, vpišeš 3x enake potne stroške.</t>
        </r>
      </text>
    </comment>
    <comment ref="T51" authorId="0" shapeId="0" xr:uid="{00000000-0006-0000-0000-000029000000}">
      <text>
        <r>
          <rPr>
            <b/>
            <sz val="9"/>
            <color indexed="81"/>
            <rFont val="Tahoma"/>
            <family val="2"/>
            <charset val="238"/>
          </rPr>
          <t>Dejanski prevoženi km za ta dan dela - vpiši za vsako smer posebej. Primer: v Črnem Kalu si prevrtal 3 smeri, vpišeš 3x enake potne stroške.</t>
        </r>
      </text>
    </comment>
    <comment ref="T52" authorId="0" shapeId="0" xr:uid="{00000000-0006-0000-0000-00002A000000}">
      <text>
        <r>
          <rPr>
            <b/>
            <sz val="9"/>
            <color indexed="81"/>
            <rFont val="Tahoma"/>
            <family val="2"/>
            <charset val="238"/>
          </rPr>
          <t>Dejanski prevoženi km za ta dan dela - vpiši za vsako smer posebej. Primer: v Črnem Kalu si prevrtal 3 smeri, vpišeš 3x enake potne stroške.</t>
        </r>
      </text>
    </comment>
    <comment ref="T53" authorId="0" shapeId="0" xr:uid="{00000000-0006-0000-0000-00002B000000}">
      <text>
        <r>
          <rPr>
            <b/>
            <sz val="9"/>
            <color indexed="81"/>
            <rFont val="Tahoma"/>
            <family val="2"/>
            <charset val="238"/>
          </rPr>
          <t>Dejanski prevoženi km za ta dan dela - vpiši za vsako smer posebej. Primer: v Črnem Kalu si prevrtal 3 smeri, vpišeš 3x enake potne stroške.</t>
        </r>
      </text>
    </comment>
    <comment ref="T54" authorId="0" shapeId="0" xr:uid="{00000000-0006-0000-0000-00002C000000}">
      <text>
        <r>
          <rPr>
            <b/>
            <sz val="9"/>
            <color indexed="81"/>
            <rFont val="Tahoma"/>
            <family val="2"/>
            <charset val="238"/>
          </rPr>
          <t>Dejanski prevoženi km za ta dan dela - vpiši za vsako smer posebej. Primer: v Črnem Kalu si prevrtal 3 smeri, vpišeš 3x enake potne stroške.</t>
        </r>
      </text>
    </comment>
    <comment ref="T55" authorId="0" shapeId="0" xr:uid="{00000000-0006-0000-0000-00002D000000}">
      <text>
        <r>
          <rPr>
            <b/>
            <sz val="9"/>
            <color indexed="81"/>
            <rFont val="Tahoma"/>
            <family val="2"/>
            <charset val="238"/>
          </rPr>
          <t>Dejanski prevoženi km za ta dan dela - vpiši za vsako smer posebej. Primer: v Črnem Kalu si prevrtal 3 smeri, vpišeš 3x enake potne stroške.</t>
        </r>
      </text>
    </comment>
    <comment ref="T56" authorId="0" shapeId="0" xr:uid="{00000000-0006-0000-0000-00002E000000}">
      <text>
        <r>
          <rPr>
            <b/>
            <sz val="9"/>
            <color indexed="81"/>
            <rFont val="Tahoma"/>
            <family val="2"/>
            <charset val="238"/>
          </rPr>
          <t>Dejanski prevoženi km za ta dan dela - vpiši za vsako smer posebej. Primer: v Črnem Kalu si prevrtal 3 smeri, vpišeš 3x enake potne stroške.</t>
        </r>
      </text>
    </comment>
    <comment ref="T57" authorId="0" shapeId="0" xr:uid="{00000000-0006-0000-0000-00002F000000}">
      <text>
        <r>
          <rPr>
            <b/>
            <sz val="9"/>
            <color indexed="81"/>
            <rFont val="Tahoma"/>
            <family val="2"/>
            <charset val="238"/>
          </rPr>
          <t>Dejanski prevoženi km za ta dan dela - vpiši za vsako smer posebej. Primer: v Črnem Kalu si prevrtal 3 smeri, vpišeš 3x enake potne stroške.</t>
        </r>
      </text>
    </comment>
    <comment ref="T58" authorId="0" shapeId="0" xr:uid="{00000000-0006-0000-0000-000030000000}">
      <text>
        <r>
          <rPr>
            <b/>
            <sz val="9"/>
            <color indexed="81"/>
            <rFont val="Tahoma"/>
            <family val="2"/>
            <charset val="238"/>
          </rPr>
          <t>Dejanski prevoženi km za ta dan dela - vpiši za vsako smer posebej. Primer: v Črnem Kalu si prevrtal 3 smeri, vpišeš 3x enake potne stroške.</t>
        </r>
      </text>
    </comment>
    <comment ref="T59" authorId="0" shapeId="0" xr:uid="{00000000-0006-0000-0000-000031000000}">
      <text>
        <r>
          <rPr>
            <b/>
            <sz val="9"/>
            <color indexed="81"/>
            <rFont val="Tahoma"/>
            <family val="2"/>
            <charset val="238"/>
          </rPr>
          <t>Dejanski prevoženi km za ta dan dela - vpiši za vsako smer posebej. Primer: v Črnem Kalu si prevrtal 3 smeri, vpišeš 3x enake potne stroške.</t>
        </r>
      </text>
    </comment>
    <comment ref="T60" authorId="0" shapeId="0" xr:uid="{00000000-0006-0000-0000-000032000000}">
      <text>
        <r>
          <rPr>
            <b/>
            <sz val="9"/>
            <color indexed="81"/>
            <rFont val="Tahoma"/>
            <family val="2"/>
            <charset val="238"/>
          </rPr>
          <t>Dejanski prevoženi km za ta dan dela - vpiši za vsako smer posebej. Primer: v Črnem Kalu si prevrtal 3 smeri, vpišeš 3x enake potne stroške.</t>
        </r>
      </text>
    </comment>
    <comment ref="T61" authorId="0" shapeId="0" xr:uid="{00000000-0006-0000-0000-000033000000}">
      <text>
        <r>
          <rPr>
            <b/>
            <sz val="9"/>
            <color indexed="81"/>
            <rFont val="Tahoma"/>
            <family val="2"/>
            <charset val="238"/>
          </rPr>
          <t>Dejanski prevoženi km za ta dan dela - vpiši za vsako smer posebej. Primer: v Črnem Kalu si prevrtal 3 smeri, vpišeš 3x enake potne stroške.</t>
        </r>
      </text>
    </comment>
    <comment ref="T62" authorId="0" shapeId="0" xr:uid="{00000000-0006-0000-0000-000034000000}">
      <text>
        <r>
          <rPr>
            <b/>
            <sz val="9"/>
            <color indexed="81"/>
            <rFont val="Tahoma"/>
            <family val="2"/>
            <charset val="238"/>
          </rPr>
          <t>Dejanski prevoženi km za ta dan dela - vpiši za vsako smer posebej. Primer: v Črnem Kalu si prevrtal 3 smeri, vpišeš 3x enake potne stroške.</t>
        </r>
      </text>
    </comment>
    <comment ref="T63" authorId="0" shapeId="0" xr:uid="{00000000-0006-0000-0000-000035000000}">
      <text>
        <r>
          <rPr>
            <b/>
            <sz val="9"/>
            <color indexed="81"/>
            <rFont val="Tahoma"/>
            <family val="2"/>
            <charset val="238"/>
          </rPr>
          <t>Dejanski prevoženi km za ta dan dela - vpiši za vsako smer posebej. Primer: v Črnem Kalu si prevrtal 3 smeri, vpišeš 3x enake potne stroške.</t>
        </r>
      </text>
    </comment>
    <comment ref="T64" authorId="0" shapeId="0" xr:uid="{00000000-0006-0000-0000-000036000000}">
      <text>
        <r>
          <rPr>
            <b/>
            <sz val="9"/>
            <color indexed="81"/>
            <rFont val="Tahoma"/>
            <family val="2"/>
            <charset val="238"/>
          </rPr>
          <t>Dejanski prevoženi km za ta dan dela - vpiši za vsako smer posebej. Primer: v Črnem Kalu si prevrtal 3 smeri, vpišeš 3x enake potne stroške.</t>
        </r>
      </text>
    </comment>
    <comment ref="T65" authorId="0" shapeId="0" xr:uid="{00000000-0006-0000-0000-000037000000}">
      <text>
        <r>
          <rPr>
            <b/>
            <sz val="9"/>
            <color indexed="81"/>
            <rFont val="Tahoma"/>
            <family val="2"/>
            <charset val="238"/>
          </rPr>
          <t>Dejanski prevoženi km za ta dan dela - vpiši za vsako smer posebej. Primer: v Črnem Kalu si prevrtal 3 smeri, vpišeš 3x enake potne stroške.</t>
        </r>
      </text>
    </comment>
    <comment ref="T66" authorId="0" shapeId="0" xr:uid="{00000000-0006-0000-0000-000038000000}">
      <text>
        <r>
          <rPr>
            <b/>
            <sz val="9"/>
            <color indexed="81"/>
            <rFont val="Tahoma"/>
            <family val="2"/>
            <charset val="238"/>
          </rPr>
          <t>Dejanski prevoženi km za ta dan dela - vpiši za vsako smer posebej. Primer: v Črnem Kalu si prevrtal 3 smeri, vpišeš 3x enake potne stroške.</t>
        </r>
      </text>
    </comment>
    <comment ref="T67" authorId="0" shapeId="0" xr:uid="{00000000-0006-0000-0000-000039000000}">
      <text>
        <r>
          <rPr>
            <b/>
            <sz val="9"/>
            <color indexed="81"/>
            <rFont val="Tahoma"/>
            <family val="2"/>
            <charset val="238"/>
          </rPr>
          <t>Dejanski prevoženi km za ta dan dela - vpiši za vsako smer posebej. Primer: v Črnem Kalu si prevrtal 3 smeri, vpišeš 3x enake potne stroške.</t>
        </r>
      </text>
    </comment>
    <comment ref="T68" authorId="0" shapeId="0" xr:uid="{00000000-0006-0000-0000-00003A000000}">
      <text>
        <r>
          <rPr>
            <b/>
            <sz val="9"/>
            <color indexed="81"/>
            <rFont val="Tahoma"/>
            <family val="2"/>
            <charset val="238"/>
          </rPr>
          <t>Dejanski prevoženi km za ta dan dela - vpiši za vsako smer posebej. Primer: v Črnem Kalu si prevrtal 3 smeri, vpišeš 3x enake potne stroške.</t>
        </r>
      </text>
    </comment>
    <comment ref="T69" authorId="0" shapeId="0" xr:uid="{00000000-0006-0000-0000-00003B000000}">
      <text>
        <r>
          <rPr>
            <b/>
            <sz val="9"/>
            <color indexed="81"/>
            <rFont val="Tahoma"/>
            <family val="2"/>
            <charset val="238"/>
          </rPr>
          <t>Dejanski prevoženi km za ta dan dela - vpiši za vsako smer posebej. Primer: v Črnem Kalu si prevrtal 3 smeri, vpišeš 3x enake potne stroške.</t>
        </r>
      </text>
    </comment>
    <comment ref="T70" authorId="0" shapeId="0" xr:uid="{00000000-0006-0000-0000-00003C000000}">
      <text>
        <r>
          <rPr>
            <b/>
            <sz val="9"/>
            <color indexed="81"/>
            <rFont val="Tahoma"/>
            <family val="2"/>
            <charset val="238"/>
          </rPr>
          <t>Dejanski prevoženi km za ta dan dela - vpiši za vsako smer posebej. Primer: v Črnem Kalu si prevrtal 3 smeri, vpišeš 3x enake potne stroške.</t>
        </r>
      </text>
    </comment>
    <comment ref="T71" authorId="0" shapeId="0" xr:uid="{00000000-0006-0000-0000-00003D000000}">
      <text>
        <r>
          <rPr>
            <b/>
            <sz val="9"/>
            <color indexed="81"/>
            <rFont val="Tahoma"/>
            <family val="2"/>
            <charset val="238"/>
          </rPr>
          <t>Dejanski prevoženi km za ta dan dela - vpiši za vsako smer posebej. Primer: v Črnem Kalu si prevrtal 3 smeri, vpišeš 3x enake potne stroške.</t>
        </r>
      </text>
    </comment>
    <comment ref="T72" authorId="0" shapeId="0" xr:uid="{00000000-0006-0000-0000-00003E000000}">
      <text>
        <r>
          <rPr>
            <b/>
            <sz val="9"/>
            <color indexed="81"/>
            <rFont val="Tahoma"/>
            <family val="2"/>
            <charset val="238"/>
          </rPr>
          <t>Dejanski prevoženi km za ta dan dela - vpiši za vsako smer posebej. Primer: v Črnem Kalu si prevrtal 3 smeri, vpišeš 3x enake potne stroške.</t>
        </r>
      </text>
    </comment>
    <comment ref="T73" authorId="0" shapeId="0" xr:uid="{00000000-0006-0000-0000-00003F000000}">
      <text>
        <r>
          <rPr>
            <b/>
            <sz val="9"/>
            <color indexed="81"/>
            <rFont val="Tahoma"/>
            <family val="2"/>
            <charset val="238"/>
          </rPr>
          <t>Dejanski prevoženi km za ta dan dela - vpiši za vsako smer posebej. Primer: v Črnem Kalu si prevrtal 3 smeri, vpišeš 3x enake potne stroške.</t>
        </r>
      </text>
    </comment>
    <comment ref="T74" authorId="0" shapeId="0" xr:uid="{00000000-0006-0000-0000-000040000000}">
      <text>
        <r>
          <rPr>
            <b/>
            <sz val="9"/>
            <color indexed="81"/>
            <rFont val="Tahoma"/>
            <family val="2"/>
            <charset val="238"/>
          </rPr>
          <t>Dejanski prevoženi km za ta dan dela - vpiši za vsako smer posebej. Primer: v Črnem Kalu si prevrtal 3 smeri, vpišeš 3x enake potne stroške.</t>
        </r>
      </text>
    </comment>
    <comment ref="T75" authorId="0" shapeId="0" xr:uid="{00000000-0006-0000-0000-000041000000}">
      <text>
        <r>
          <rPr>
            <b/>
            <sz val="9"/>
            <color indexed="81"/>
            <rFont val="Tahoma"/>
            <family val="2"/>
            <charset val="238"/>
          </rPr>
          <t>Dejanski prevoženi km za ta dan dela - vpiši za vsako smer posebej. Primer: v Črnem Kalu si prevrtal 3 smeri, vpišeš 3x enake potne stroške.</t>
        </r>
      </text>
    </comment>
    <comment ref="T76" authorId="0" shapeId="0" xr:uid="{00000000-0006-0000-0000-000042000000}">
      <text>
        <r>
          <rPr>
            <b/>
            <sz val="9"/>
            <color indexed="81"/>
            <rFont val="Tahoma"/>
            <family val="2"/>
            <charset val="238"/>
          </rPr>
          <t>Dejanski prevoženi km za ta dan dela - vpiši za vsako smer posebej. Primer: v Črnem Kalu si prevrtal 3 smeri, vpišeš 3x enake potne stroške.</t>
        </r>
      </text>
    </comment>
    <comment ref="T77" authorId="0" shapeId="0" xr:uid="{00000000-0006-0000-0000-000043000000}">
      <text>
        <r>
          <rPr>
            <b/>
            <sz val="9"/>
            <color indexed="81"/>
            <rFont val="Tahoma"/>
            <family val="2"/>
            <charset val="238"/>
          </rPr>
          <t>Dejanski prevoženi km za ta dan dela - vpiši za vsako smer posebej. Primer: v Črnem Kalu si prevrtal 3 smeri, vpišeš 3x enake potne stroške.</t>
        </r>
      </text>
    </comment>
    <comment ref="T78" authorId="0" shapeId="0" xr:uid="{00000000-0006-0000-0000-000044000000}">
      <text>
        <r>
          <rPr>
            <b/>
            <sz val="9"/>
            <color indexed="81"/>
            <rFont val="Tahoma"/>
            <family val="2"/>
            <charset val="238"/>
          </rPr>
          <t>Dejanski prevoženi km za ta dan dela - vpiši za vsako smer posebej. Primer: v Črnem Kalu si prevrtal 3 smeri, vpišeš 3x enake potne stroške.</t>
        </r>
      </text>
    </comment>
    <comment ref="T79" authorId="0" shapeId="0" xr:uid="{00000000-0006-0000-0000-000045000000}">
      <text>
        <r>
          <rPr>
            <b/>
            <sz val="9"/>
            <color indexed="81"/>
            <rFont val="Tahoma"/>
            <family val="2"/>
            <charset val="238"/>
          </rPr>
          <t>Dejanski prevoženi km za ta dan dela - vpiši za vsako smer posebej. Primer: v Črnem Kalu si prevrtal 3 smeri, vpišeš 3x enake potne stroške.</t>
        </r>
      </text>
    </comment>
    <comment ref="T80" authorId="0" shapeId="0" xr:uid="{00000000-0006-0000-0000-000046000000}">
      <text>
        <r>
          <rPr>
            <b/>
            <sz val="9"/>
            <color indexed="81"/>
            <rFont val="Tahoma"/>
            <family val="2"/>
            <charset val="238"/>
          </rPr>
          <t>Dejanski prevoženi km za ta dan dela - vpiši za vsako smer posebej. Primer: v Črnem Kalu si prevrtal 3 smeri, vpišeš 3x enake potne stroške.</t>
        </r>
      </text>
    </comment>
    <comment ref="T81" authorId="0" shapeId="0" xr:uid="{00000000-0006-0000-0000-000047000000}">
      <text>
        <r>
          <rPr>
            <b/>
            <sz val="9"/>
            <color indexed="81"/>
            <rFont val="Tahoma"/>
            <family val="2"/>
            <charset val="238"/>
          </rPr>
          <t>Dejanski prevoženi km za ta dan dela - vpiši za vsako smer posebej. Primer: v Črnem Kalu si prevrtal 3 smeri, vpišeš 3x enake potne stroške.</t>
        </r>
      </text>
    </comment>
    <comment ref="T82" authorId="0" shapeId="0" xr:uid="{00000000-0006-0000-0000-000048000000}">
      <text>
        <r>
          <rPr>
            <b/>
            <sz val="9"/>
            <color indexed="81"/>
            <rFont val="Tahoma"/>
            <family val="2"/>
            <charset val="238"/>
          </rPr>
          <t>Dejanski prevoženi km za ta dan dela - vpiši za vsako smer posebej. Primer: v Črnem Kalu si prevrtal 3 smeri, vpišeš 3x enake potne stroške.</t>
        </r>
      </text>
    </comment>
    <comment ref="T83" authorId="0" shapeId="0" xr:uid="{00000000-0006-0000-0000-000049000000}">
      <text>
        <r>
          <rPr>
            <b/>
            <sz val="9"/>
            <color indexed="81"/>
            <rFont val="Tahoma"/>
            <family val="2"/>
            <charset val="238"/>
          </rPr>
          <t>Dejanski prevoženi km za ta dan dela - vpiši za vsako smer posebej. Primer: v Črnem Kalu si prevrtal 3 smeri, vpišeš 3x enake potne stroške.</t>
        </r>
      </text>
    </comment>
    <comment ref="T84" authorId="0" shapeId="0" xr:uid="{00000000-0006-0000-0000-00004A000000}">
      <text>
        <r>
          <rPr>
            <b/>
            <sz val="9"/>
            <color indexed="81"/>
            <rFont val="Tahoma"/>
            <family val="2"/>
            <charset val="238"/>
          </rPr>
          <t>Dejanski prevoženi km za ta dan dela - vpiši za vsako smer posebej. Primer: v Črnem Kalu si prevrtal 3 smeri, vpišeš 3x enake potne stroške.</t>
        </r>
      </text>
    </comment>
    <comment ref="T85" authorId="0" shapeId="0" xr:uid="{00000000-0006-0000-0000-00004B000000}">
      <text>
        <r>
          <rPr>
            <b/>
            <sz val="9"/>
            <color indexed="81"/>
            <rFont val="Tahoma"/>
            <family val="2"/>
            <charset val="238"/>
          </rPr>
          <t>Dejanski prevoženi km za ta dan dela - vpiši za vsako smer posebej. Primer: v Črnem Kalu si prevrtal 3 smeri, vpišeš 3x enake potne stroške.</t>
        </r>
      </text>
    </comment>
    <comment ref="T86" authorId="0" shapeId="0" xr:uid="{00000000-0006-0000-0000-00004C000000}">
      <text>
        <r>
          <rPr>
            <b/>
            <sz val="9"/>
            <color indexed="81"/>
            <rFont val="Tahoma"/>
            <family val="2"/>
            <charset val="238"/>
          </rPr>
          <t>Dejanski prevoženi km za ta dan dela - vpiši za vsako smer posebej. Primer: v Črnem Kalu si prevrtal 3 smeri, vpišeš 3x enake potne stroške.</t>
        </r>
      </text>
    </comment>
    <comment ref="T87" authorId="0" shapeId="0" xr:uid="{00000000-0006-0000-0000-00004D000000}">
      <text>
        <r>
          <rPr>
            <b/>
            <sz val="9"/>
            <color indexed="81"/>
            <rFont val="Tahoma"/>
            <family val="2"/>
            <charset val="238"/>
          </rPr>
          <t>Dejanski prevoženi km za ta dan dela - vpiši za vsako smer posebej. Primer: v Črnem Kalu si prevrtal 3 smeri, vpišeš 3x enake potne stroške.</t>
        </r>
      </text>
    </comment>
    <comment ref="T88" authorId="0" shapeId="0" xr:uid="{00000000-0006-0000-0000-00004E000000}">
      <text>
        <r>
          <rPr>
            <b/>
            <sz val="9"/>
            <color indexed="81"/>
            <rFont val="Tahoma"/>
            <family val="2"/>
            <charset val="238"/>
          </rPr>
          <t>Dejanski prevoženi km za ta dan dela - vpiši za vsako smer posebej. Primer: v Črnem Kalu si prevrtal 3 smeri, vpišeš 3x enake potne stroške.</t>
        </r>
      </text>
    </comment>
    <comment ref="T89" authorId="0" shapeId="0" xr:uid="{00000000-0006-0000-0000-00004F000000}">
      <text>
        <r>
          <rPr>
            <b/>
            <sz val="9"/>
            <color indexed="81"/>
            <rFont val="Tahoma"/>
            <family val="2"/>
            <charset val="238"/>
          </rPr>
          <t>Dejanski prevoženi km za ta dan dela - vpiši za vsako smer posebej. Primer: v Črnem Kalu si prevrtal 3 smeri, vpišeš 3x enake potne stroške.</t>
        </r>
      </text>
    </comment>
    <comment ref="T90" authorId="0" shapeId="0" xr:uid="{00000000-0006-0000-0000-000050000000}">
      <text>
        <r>
          <rPr>
            <b/>
            <sz val="9"/>
            <color indexed="81"/>
            <rFont val="Tahoma"/>
            <family val="2"/>
            <charset val="238"/>
          </rPr>
          <t>Dejanski prevoženi km za ta dan dela - vpiši za vsako smer posebej. Primer: v Črnem Kalu si prevrtal 3 smeri, vpišeš 3x enake potne stroške.</t>
        </r>
      </text>
    </comment>
    <comment ref="T91" authorId="0" shapeId="0" xr:uid="{00000000-0006-0000-0000-000051000000}">
      <text>
        <r>
          <rPr>
            <b/>
            <sz val="9"/>
            <color indexed="81"/>
            <rFont val="Tahoma"/>
            <family val="2"/>
            <charset val="238"/>
          </rPr>
          <t>Dejanski prevoženi km za ta dan dela - vpiši za vsako smer posebej. Primer: v Črnem Kalu si prevrtal 3 smeri, vpišeš 3x enake potne stroške.</t>
        </r>
      </text>
    </comment>
    <comment ref="T92" authorId="0" shapeId="0" xr:uid="{00000000-0006-0000-0000-000052000000}">
      <text>
        <r>
          <rPr>
            <b/>
            <sz val="9"/>
            <color indexed="81"/>
            <rFont val="Tahoma"/>
            <family val="2"/>
            <charset val="238"/>
          </rPr>
          <t>Dejanski prevoženi km za ta dan dela - vpiši za vsako smer posebej. Primer: v Črnem Kalu si prevrtal 3 smeri, vpišeš 3x enake potne stroške.</t>
        </r>
      </text>
    </comment>
    <comment ref="T93" authorId="0" shapeId="0" xr:uid="{00000000-0006-0000-0000-000053000000}">
      <text>
        <r>
          <rPr>
            <b/>
            <sz val="9"/>
            <color indexed="81"/>
            <rFont val="Tahoma"/>
            <family val="2"/>
            <charset val="238"/>
          </rPr>
          <t>Dejanski prevoženi km za ta dan dela - vpiši za vsako smer posebej. Primer: v Črnem Kalu si prevrtal 3 smeri, vpišeš 3x enake potne stroške.</t>
        </r>
      </text>
    </comment>
    <comment ref="T94" authorId="0" shapeId="0" xr:uid="{00000000-0006-0000-0000-000054000000}">
      <text>
        <r>
          <rPr>
            <b/>
            <sz val="9"/>
            <color indexed="81"/>
            <rFont val="Tahoma"/>
            <family val="2"/>
            <charset val="238"/>
          </rPr>
          <t>Dejanski prevoženi km za ta dan dela - vpiši za vsako smer posebej. Primer: v Črnem Kalu si prevrtal 3 smeri, vpišeš 3x enake potne stroške.</t>
        </r>
      </text>
    </comment>
    <comment ref="T95" authorId="0" shapeId="0" xr:uid="{00000000-0006-0000-0000-000055000000}">
      <text>
        <r>
          <rPr>
            <b/>
            <sz val="9"/>
            <color indexed="81"/>
            <rFont val="Tahoma"/>
            <family val="2"/>
            <charset val="238"/>
          </rPr>
          <t>Dejanski prevoženi km za ta dan dela - vpiši za vsako smer posebej. Primer: v Črnem Kalu si prevrtal 3 smeri, vpišeš 3x enake potne stroške.</t>
        </r>
      </text>
    </comment>
    <comment ref="T96" authorId="0" shapeId="0" xr:uid="{00000000-0006-0000-0000-000056000000}">
      <text>
        <r>
          <rPr>
            <b/>
            <sz val="9"/>
            <color indexed="81"/>
            <rFont val="Tahoma"/>
            <family val="2"/>
            <charset val="238"/>
          </rPr>
          <t>Dejanski prevoženi km za ta dan dela - vpiši za vsako smer posebej. Primer: v Črnem Kalu si prevrtal 3 smeri, vpišeš 3x enake potne stroške.</t>
        </r>
      </text>
    </comment>
    <comment ref="T97" authorId="0" shapeId="0" xr:uid="{00000000-0006-0000-0000-000057000000}">
      <text>
        <r>
          <rPr>
            <b/>
            <sz val="9"/>
            <color indexed="81"/>
            <rFont val="Tahoma"/>
            <family val="2"/>
            <charset val="238"/>
          </rPr>
          <t>Dejanski prevoženi km za ta dan dela - vpiši za vsako smer posebej. Primer: v Črnem Kalu si prevrtal 3 smeri, vpišeš 3x enake potne stroške.</t>
        </r>
      </text>
    </comment>
    <comment ref="T98" authorId="0" shapeId="0" xr:uid="{00000000-0006-0000-0000-000058000000}">
      <text>
        <r>
          <rPr>
            <b/>
            <sz val="9"/>
            <color indexed="81"/>
            <rFont val="Tahoma"/>
            <family val="2"/>
            <charset val="238"/>
          </rPr>
          <t>Dejanski prevoženi km za ta dan dela - vpiši za vsako smer posebej. Primer: v Črnem Kalu si prevrtal 3 smeri, vpišeš 3x enake potne stroške.</t>
        </r>
      </text>
    </comment>
    <comment ref="T99" authorId="0" shapeId="0" xr:uid="{00000000-0006-0000-0000-000059000000}">
      <text>
        <r>
          <rPr>
            <b/>
            <sz val="9"/>
            <color indexed="81"/>
            <rFont val="Tahoma"/>
            <family val="2"/>
            <charset val="238"/>
          </rPr>
          <t>Dejanski prevoženi km za ta dan dela - vpiši za vsako smer posebej. Primer: v Črnem Kalu si prevrtal 3 smeri, vpišeš 3x enake potne stroške.</t>
        </r>
      </text>
    </comment>
    <comment ref="T100" authorId="0" shapeId="0" xr:uid="{00000000-0006-0000-0000-00005A000000}">
      <text>
        <r>
          <rPr>
            <b/>
            <sz val="9"/>
            <color indexed="81"/>
            <rFont val="Tahoma"/>
            <family val="2"/>
            <charset val="238"/>
          </rPr>
          <t>Dejanski prevoženi km za ta dan dela - vpiši za vsako smer posebej. Primer: v Črnem Kalu si prevrtal 3 smeri, vpišeš 3x enake potne stroške.</t>
        </r>
      </text>
    </comment>
    <comment ref="T101" authorId="0" shapeId="0" xr:uid="{00000000-0006-0000-0000-00005B000000}">
      <text>
        <r>
          <rPr>
            <b/>
            <sz val="9"/>
            <color indexed="81"/>
            <rFont val="Tahoma"/>
            <family val="2"/>
            <charset val="238"/>
          </rPr>
          <t>Dejanski prevoženi km za ta dan dela - vpiši za vsako smer posebej. Primer: v Črnem Kalu si prevrtal 3 smeri, vpišeš 3x enake potne stroške.</t>
        </r>
      </text>
    </comment>
    <comment ref="T102" authorId="0" shapeId="0" xr:uid="{00000000-0006-0000-0000-00005C000000}">
      <text>
        <r>
          <rPr>
            <b/>
            <sz val="9"/>
            <color indexed="81"/>
            <rFont val="Tahoma"/>
            <family val="2"/>
            <charset val="238"/>
          </rPr>
          <t>Dejanski prevoženi km za ta dan dela - vpiši za vsako smer posebej. Primer: v Črnem Kalu si prevrtal 3 smeri, vpišeš 3x enake potne stroške.</t>
        </r>
      </text>
    </comment>
    <comment ref="T103" authorId="0" shapeId="0" xr:uid="{00000000-0006-0000-0000-00005D000000}">
      <text>
        <r>
          <rPr>
            <b/>
            <sz val="9"/>
            <color indexed="81"/>
            <rFont val="Tahoma"/>
            <family val="2"/>
            <charset val="238"/>
          </rPr>
          <t>Dejanski prevoženi km za ta dan dela - vpiši za vsako smer posebej. Primer: v Črnem Kalu si prevrtal 3 smeri, vpišeš 3x enake potne stroške.</t>
        </r>
      </text>
    </comment>
    <comment ref="T104" authorId="0" shapeId="0" xr:uid="{00000000-0006-0000-0000-00005E000000}">
      <text>
        <r>
          <rPr>
            <b/>
            <sz val="9"/>
            <color indexed="81"/>
            <rFont val="Tahoma"/>
            <family val="2"/>
            <charset val="238"/>
          </rPr>
          <t>Dejanski prevoženi km za ta dan dela - vpiši za vsako smer posebej. Primer: v Črnem Kalu si prevrtal 3 smeri, vpišeš 3x enake potne stroške.</t>
        </r>
      </text>
    </comment>
    <comment ref="T105" authorId="0" shapeId="0" xr:uid="{00000000-0006-0000-0000-00005F000000}">
      <text>
        <r>
          <rPr>
            <b/>
            <sz val="9"/>
            <color indexed="81"/>
            <rFont val="Tahoma"/>
            <family val="2"/>
            <charset val="238"/>
          </rPr>
          <t>Dejanski prevoženi km za ta dan dela - vpiši za vsako smer posebej. Primer: v Črnem Kalu si prevrtal 3 smeri, vpišeš 3x enake potne stroške.</t>
        </r>
      </text>
    </comment>
    <comment ref="T106" authorId="0" shapeId="0" xr:uid="{00000000-0006-0000-0000-000060000000}">
      <text>
        <r>
          <rPr>
            <b/>
            <sz val="9"/>
            <color indexed="81"/>
            <rFont val="Tahoma"/>
            <family val="2"/>
            <charset val="238"/>
          </rPr>
          <t>Dejanski prevoženi km za ta dan dela - vpiši za vsako smer posebej. Primer: v Črnem Kalu si prevrtal 3 smeri, vpišeš 3x enake potne stroške.</t>
        </r>
      </text>
    </comment>
    <comment ref="T107" authorId="0" shapeId="0" xr:uid="{00000000-0006-0000-0000-000061000000}">
      <text>
        <r>
          <rPr>
            <b/>
            <sz val="9"/>
            <color indexed="81"/>
            <rFont val="Tahoma"/>
            <family val="2"/>
            <charset val="238"/>
          </rPr>
          <t>Dejanski prevoženi km za ta dan dela - vpiši za vsako smer posebej. Primer: v Črnem Kalu si prevrtal 3 smeri, vpišeš 3x enake potne stroške.</t>
        </r>
      </text>
    </comment>
    <comment ref="T108" authorId="0" shapeId="0" xr:uid="{00000000-0006-0000-0000-000062000000}">
      <text>
        <r>
          <rPr>
            <b/>
            <sz val="9"/>
            <color indexed="81"/>
            <rFont val="Tahoma"/>
            <family val="2"/>
            <charset val="238"/>
          </rPr>
          <t>Dejanski prevoženi km za ta dan dela - vpiši za vsako smer posebej. Primer: v Črnem Kalu si prevrtal 3 smeri, vpišeš 3x enake potne stroške.</t>
        </r>
      </text>
    </comment>
    <comment ref="T109" authorId="0" shapeId="0" xr:uid="{00000000-0006-0000-0000-000063000000}">
      <text>
        <r>
          <rPr>
            <b/>
            <sz val="9"/>
            <color indexed="81"/>
            <rFont val="Tahoma"/>
            <family val="2"/>
            <charset val="238"/>
          </rPr>
          <t>Dejanski prevoženi km za ta dan dela - vpiši za vsako smer posebej. Primer: v Črnem Kalu si prevrtal 3 smeri, vpišeš 3x enake potne stroške.</t>
        </r>
      </text>
    </comment>
    <comment ref="T110" authorId="0" shapeId="0" xr:uid="{00000000-0006-0000-0000-000064000000}">
      <text>
        <r>
          <rPr>
            <b/>
            <sz val="9"/>
            <color indexed="81"/>
            <rFont val="Tahoma"/>
            <family val="2"/>
            <charset val="238"/>
          </rPr>
          <t>Dejanski prevoženi km za ta dan dela - vpiši za vsako smer posebej. Primer: v Črnem Kalu si prevrtal 3 smeri, vpišeš 3x enake potne stroške.</t>
        </r>
      </text>
    </comment>
    <comment ref="T111" authorId="0" shapeId="0" xr:uid="{00000000-0006-0000-0000-000065000000}">
      <text>
        <r>
          <rPr>
            <b/>
            <sz val="9"/>
            <color indexed="81"/>
            <rFont val="Tahoma"/>
            <family val="2"/>
            <charset val="238"/>
          </rPr>
          <t>Dejanski prevoženi km za ta dan dela - vpiši za vsako smer posebej. Primer: v Črnem Kalu si prevrtal 3 smeri, vpišeš 3x enake potne stroške.</t>
        </r>
      </text>
    </comment>
    <comment ref="T112" authorId="0" shapeId="0" xr:uid="{00000000-0006-0000-0000-000066000000}">
      <text>
        <r>
          <rPr>
            <b/>
            <sz val="9"/>
            <color indexed="81"/>
            <rFont val="Tahoma"/>
            <family val="2"/>
            <charset val="238"/>
          </rPr>
          <t>Dejanski prevoženi km za ta dan dela - vpiši za vsako smer posebej. Primer: v Črnem Kalu si prevrtal 3 smeri, vpišeš 3x enake potne stroške.</t>
        </r>
      </text>
    </comment>
    <comment ref="T113" authorId="0" shapeId="0" xr:uid="{00000000-0006-0000-0000-000067000000}">
      <text>
        <r>
          <rPr>
            <b/>
            <sz val="9"/>
            <color indexed="81"/>
            <rFont val="Tahoma"/>
            <family val="2"/>
            <charset val="238"/>
          </rPr>
          <t>Dejanski prevoženi km za ta dan dela - vpiši za vsako smer posebej. Primer: v Črnem Kalu si prevrtal 3 smeri, vpišeš 3x enake potne stroške.</t>
        </r>
      </text>
    </comment>
    <comment ref="T114" authorId="0" shapeId="0" xr:uid="{00000000-0006-0000-0000-000068000000}">
      <text>
        <r>
          <rPr>
            <b/>
            <sz val="9"/>
            <color indexed="81"/>
            <rFont val="Tahoma"/>
            <family val="2"/>
            <charset val="238"/>
          </rPr>
          <t>Dejanski prevoženi km za ta dan dela - vpiši za vsako smer posebej. Primer: v Črnem Kalu si prevrtal 3 smeri, vpišeš 3x enake potne stroške.</t>
        </r>
      </text>
    </comment>
    <comment ref="T115" authorId="0" shapeId="0" xr:uid="{00000000-0006-0000-0000-000069000000}">
      <text>
        <r>
          <rPr>
            <b/>
            <sz val="9"/>
            <color indexed="81"/>
            <rFont val="Tahoma"/>
            <family val="2"/>
            <charset val="238"/>
          </rPr>
          <t>Dejanski prevoženi km za ta dan dela - vpiši za vsako smer posebej. Primer: v Črnem Kalu si prevrtal 3 smeri, vpišeš 3x enake potne stroške.</t>
        </r>
      </text>
    </comment>
    <comment ref="T116" authorId="0" shapeId="0" xr:uid="{00000000-0006-0000-0000-00006A000000}">
      <text>
        <r>
          <rPr>
            <b/>
            <sz val="9"/>
            <color indexed="81"/>
            <rFont val="Tahoma"/>
            <family val="2"/>
            <charset val="238"/>
          </rPr>
          <t>Dejanski prevoženi km za ta dan dela - vpiši za vsako smer posebej. Primer: v Črnem Kalu si prevrtal 3 smeri, vpišeš 3x enake potne stroške.</t>
        </r>
      </text>
    </comment>
    <comment ref="T117" authorId="0" shapeId="0" xr:uid="{00000000-0006-0000-0000-00006B000000}">
      <text>
        <r>
          <rPr>
            <b/>
            <sz val="9"/>
            <color indexed="81"/>
            <rFont val="Tahoma"/>
            <family val="2"/>
            <charset val="238"/>
          </rPr>
          <t>Dejanski prevoženi km za ta dan dela - vpiši za vsako smer posebej. Primer: v Črnem Kalu si prevrtal 3 smeri, vpišeš 3x enake potne stroške.</t>
        </r>
      </text>
    </comment>
    <comment ref="T118" authorId="0" shapeId="0" xr:uid="{00000000-0006-0000-0000-00006C000000}">
      <text>
        <r>
          <rPr>
            <b/>
            <sz val="9"/>
            <color indexed="81"/>
            <rFont val="Tahoma"/>
            <family val="2"/>
            <charset val="238"/>
          </rPr>
          <t>Dejanski prevoženi km za ta dan dela - vpiši za vsako smer posebej. Primer: v Črnem Kalu si prevrtal 3 smeri, vpišeš 3x enake potne stroške.</t>
        </r>
      </text>
    </comment>
    <comment ref="T119" authorId="0" shapeId="0" xr:uid="{00000000-0006-0000-0000-00006D000000}">
      <text>
        <r>
          <rPr>
            <b/>
            <sz val="9"/>
            <color indexed="81"/>
            <rFont val="Tahoma"/>
            <family val="2"/>
            <charset val="238"/>
          </rPr>
          <t>Dejanski prevoženi km za ta dan dela - vpiši za vsako smer posebej. Primer: v Črnem Kalu si prevrtal 3 smeri, vpišeš 3x enake potne stroške.</t>
        </r>
      </text>
    </comment>
    <comment ref="T120" authorId="0" shapeId="0" xr:uid="{00000000-0006-0000-0000-00006E000000}">
      <text>
        <r>
          <rPr>
            <b/>
            <sz val="9"/>
            <color indexed="81"/>
            <rFont val="Tahoma"/>
            <family val="2"/>
            <charset val="238"/>
          </rPr>
          <t>Dejanski prevoženi km za ta dan dela - vpiši za vsako smer posebej. Primer: v Črnem Kalu si prevrtal 3 smeri, vpišeš 3x enake potne stroške.</t>
        </r>
      </text>
    </comment>
    <comment ref="T121" authorId="0" shapeId="0" xr:uid="{00000000-0006-0000-0000-00006F000000}">
      <text>
        <r>
          <rPr>
            <b/>
            <sz val="9"/>
            <color indexed="81"/>
            <rFont val="Tahoma"/>
            <family val="2"/>
            <charset val="238"/>
          </rPr>
          <t>Dejanski prevoženi km za ta dan dela - vpiši za vsako smer posebej. Primer: v Črnem Kalu si prevrtal 3 smeri, vpišeš 3x enake potne stroške.</t>
        </r>
      </text>
    </comment>
    <comment ref="T122" authorId="0" shapeId="0" xr:uid="{00000000-0006-0000-0000-000070000000}">
      <text>
        <r>
          <rPr>
            <b/>
            <sz val="9"/>
            <color indexed="81"/>
            <rFont val="Tahoma"/>
            <family val="2"/>
            <charset val="238"/>
          </rPr>
          <t>Dejanski prevoženi km za ta dan dela - vpiši za vsako smer posebej. Primer: v Črnem Kalu si prevrtal 3 smeri, vpišeš 3x enake potne stroške.</t>
        </r>
      </text>
    </comment>
    <comment ref="T123" authorId="0" shapeId="0" xr:uid="{00000000-0006-0000-0000-000071000000}">
      <text>
        <r>
          <rPr>
            <b/>
            <sz val="9"/>
            <color indexed="81"/>
            <rFont val="Tahoma"/>
            <family val="2"/>
            <charset val="238"/>
          </rPr>
          <t>Dejanski prevoženi km za ta dan dela - vpiši za vsako smer posebej. Primer: v Črnem Kalu si prevrtal 3 smeri, vpišeš 3x enake potne stroške.</t>
        </r>
      </text>
    </comment>
    <comment ref="T124" authorId="0" shapeId="0" xr:uid="{00000000-0006-0000-0000-000072000000}">
      <text>
        <r>
          <rPr>
            <b/>
            <sz val="9"/>
            <color indexed="81"/>
            <rFont val="Tahoma"/>
            <family val="2"/>
            <charset val="238"/>
          </rPr>
          <t>Dejanski prevoženi km za ta dan dela - vpiši za vsako smer posebej. Primer: v Črnem Kalu si prevrtal 3 smeri, vpišeš 3x enake potne stroške.</t>
        </r>
      </text>
    </comment>
    <comment ref="T125" authorId="0" shapeId="0" xr:uid="{00000000-0006-0000-0000-000073000000}">
      <text>
        <r>
          <rPr>
            <b/>
            <sz val="9"/>
            <color indexed="81"/>
            <rFont val="Tahoma"/>
            <family val="2"/>
            <charset val="238"/>
          </rPr>
          <t>Dejanski prevoženi km za ta dan dela - vpiši za vsako smer posebej. Primer: v Črnem Kalu si prevrtal 3 smeri, vpišeš 3x enake potne stroške.</t>
        </r>
      </text>
    </comment>
    <comment ref="T126" authorId="0" shapeId="0" xr:uid="{00000000-0006-0000-0000-000074000000}">
      <text>
        <r>
          <rPr>
            <b/>
            <sz val="9"/>
            <color indexed="81"/>
            <rFont val="Tahoma"/>
            <family val="2"/>
            <charset val="238"/>
          </rPr>
          <t>Dejanski prevoženi km za ta dan dela - vpiši za vsako smer posebej. Primer: v Črnem Kalu si prevrtal 3 smeri, vpišeš 3x enake potne stroške.</t>
        </r>
      </text>
    </comment>
    <comment ref="T127" authorId="0" shapeId="0" xr:uid="{00000000-0006-0000-0000-000075000000}">
      <text>
        <r>
          <rPr>
            <b/>
            <sz val="9"/>
            <color indexed="81"/>
            <rFont val="Tahoma"/>
            <family val="2"/>
            <charset val="238"/>
          </rPr>
          <t>Dejanski prevoženi km za ta dan dela - vpiši za vsako smer posebej. Primer: v Črnem Kalu si prevrtal 3 smeri, vpišeš 3x enake potne stroške.</t>
        </r>
      </text>
    </comment>
    <comment ref="T128" authorId="0" shapeId="0" xr:uid="{00000000-0006-0000-0000-000076000000}">
      <text>
        <r>
          <rPr>
            <b/>
            <sz val="9"/>
            <color indexed="81"/>
            <rFont val="Tahoma"/>
            <family val="2"/>
            <charset val="238"/>
          </rPr>
          <t>Dejanski prevoženi km za ta dan dela - vpiši za vsako smer posebej. Primer: v Črnem Kalu si prevrtal 3 smeri, vpišeš 3x enake potne stroške.</t>
        </r>
      </text>
    </comment>
    <comment ref="T129" authorId="0" shapeId="0" xr:uid="{00000000-0006-0000-0000-000077000000}">
      <text>
        <r>
          <rPr>
            <b/>
            <sz val="9"/>
            <color indexed="81"/>
            <rFont val="Tahoma"/>
            <family val="2"/>
            <charset val="238"/>
          </rPr>
          <t>Dejanski prevoženi km za ta dan dela - vpiši za vsako smer posebej. Primer: v Črnem Kalu si prevrtal 3 smeri, vpišeš 3x enake potne stroške.</t>
        </r>
      </text>
    </comment>
    <comment ref="T130" authorId="0" shapeId="0" xr:uid="{00000000-0006-0000-0000-000078000000}">
      <text>
        <r>
          <rPr>
            <b/>
            <sz val="9"/>
            <color indexed="81"/>
            <rFont val="Tahoma"/>
            <family val="2"/>
            <charset val="238"/>
          </rPr>
          <t>Dejanski prevoženi km za ta dan dela - vpiši za vsako smer posebej. Primer: v Črnem Kalu si prevrtal 3 smeri, vpišeš 3x enake potne stroške.</t>
        </r>
      </text>
    </comment>
    <comment ref="T131" authorId="0" shapeId="0" xr:uid="{00000000-0006-0000-0000-000079000000}">
      <text>
        <r>
          <rPr>
            <b/>
            <sz val="9"/>
            <color indexed="81"/>
            <rFont val="Tahoma"/>
            <family val="2"/>
            <charset val="238"/>
          </rPr>
          <t>Dejanski prevoženi km za ta dan dela - vpiši za vsako smer posebej. Primer: v Črnem Kalu si prevrtal 3 smeri, vpišeš 3x enake potne stroške.</t>
        </r>
      </text>
    </comment>
    <comment ref="T132" authorId="0" shapeId="0" xr:uid="{00000000-0006-0000-0000-00007A000000}">
      <text>
        <r>
          <rPr>
            <b/>
            <sz val="9"/>
            <color indexed="81"/>
            <rFont val="Tahoma"/>
            <family val="2"/>
            <charset val="238"/>
          </rPr>
          <t>Dejanski prevoženi km za ta dan dela - vpiši za vsako smer posebej. Primer: v Črnem Kalu si prevrtal 3 smeri, vpišeš 3x enake potne stroške.</t>
        </r>
      </text>
    </comment>
    <comment ref="T133" authorId="0" shapeId="0" xr:uid="{00000000-0006-0000-0000-00007B000000}">
      <text>
        <r>
          <rPr>
            <b/>
            <sz val="9"/>
            <color indexed="81"/>
            <rFont val="Tahoma"/>
            <family val="2"/>
            <charset val="238"/>
          </rPr>
          <t>Dejanski prevoženi km za ta dan dela - vpiši za vsako smer posebej. Primer: v Črnem Kalu si prevrtal 3 smeri, vpišeš 3x enake potne stroške.</t>
        </r>
      </text>
    </comment>
    <comment ref="T134" authorId="0" shapeId="0" xr:uid="{00000000-0006-0000-0000-00007C000000}">
      <text>
        <r>
          <rPr>
            <b/>
            <sz val="9"/>
            <color indexed="81"/>
            <rFont val="Tahoma"/>
            <family val="2"/>
            <charset val="238"/>
          </rPr>
          <t>Dejanski prevoženi km za ta dan dela - vpiši za vsako smer posebej. Primer: v Črnem Kalu si prevrtal 3 smeri, vpišeš 3x enake potne stroške.</t>
        </r>
      </text>
    </comment>
    <comment ref="T135" authorId="0" shapeId="0" xr:uid="{00000000-0006-0000-0000-00007D000000}">
      <text>
        <r>
          <rPr>
            <b/>
            <sz val="9"/>
            <color indexed="81"/>
            <rFont val="Tahoma"/>
            <family val="2"/>
            <charset val="238"/>
          </rPr>
          <t>Dejanski prevoženi km za ta dan dela - vpiši za vsako smer posebej. Primer: v Črnem Kalu si prevrtal 3 smeri, vpišeš 3x enake potne stroške.</t>
        </r>
      </text>
    </comment>
    <comment ref="T136" authorId="0" shapeId="0" xr:uid="{00000000-0006-0000-0000-00007E000000}">
      <text>
        <r>
          <rPr>
            <b/>
            <sz val="9"/>
            <color indexed="81"/>
            <rFont val="Tahoma"/>
            <family val="2"/>
            <charset val="238"/>
          </rPr>
          <t>Dejanski prevoženi km za ta dan dela - vpiši za vsako smer posebej. Primer: v Črnem Kalu si prevrtal 3 smeri, vpišeš 3x enake potne stroške.</t>
        </r>
      </text>
    </comment>
    <comment ref="T137" authorId="0" shapeId="0" xr:uid="{00000000-0006-0000-0000-00007F000000}">
      <text>
        <r>
          <rPr>
            <b/>
            <sz val="9"/>
            <color indexed="81"/>
            <rFont val="Tahoma"/>
            <family val="2"/>
            <charset val="238"/>
          </rPr>
          <t>Dejanski prevoženi km za ta dan dela - vpiši za vsako smer posebej. Primer: v Črnem Kalu si prevrtal 3 smeri, vpišeš 3x enake potne stroške.</t>
        </r>
      </text>
    </comment>
    <comment ref="T138" authorId="0" shapeId="0" xr:uid="{00000000-0006-0000-0000-000080000000}">
      <text>
        <r>
          <rPr>
            <b/>
            <sz val="9"/>
            <color indexed="81"/>
            <rFont val="Tahoma"/>
            <family val="2"/>
            <charset val="238"/>
          </rPr>
          <t>Dejanski prevoženi km za ta dan dela - vpiši za vsako smer posebej. Primer: v Črnem Kalu si prevrtal 3 smeri, vpišeš 3x enake potne stroške.</t>
        </r>
      </text>
    </comment>
    <comment ref="T139" authorId="0" shapeId="0" xr:uid="{00000000-0006-0000-0000-000081000000}">
      <text>
        <r>
          <rPr>
            <b/>
            <sz val="9"/>
            <color indexed="81"/>
            <rFont val="Tahoma"/>
            <family val="2"/>
            <charset val="238"/>
          </rPr>
          <t>Dejanski prevoženi km za ta dan dela - vpiši za vsako smer posebej. Primer: v Črnem Kalu si prevrtal 3 smeri, vpišeš 3x enake potne stroške.</t>
        </r>
      </text>
    </comment>
    <comment ref="T140" authorId="0" shapeId="0" xr:uid="{00000000-0006-0000-0000-000082000000}">
      <text>
        <r>
          <rPr>
            <b/>
            <sz val="9"/>
            <color indexed="81"/>
            <rFont val="Tahoma"/>
            <family val="2"/>
            <charset val="238"/>
          </rPr>
          <t>Dejanski prevoženi km za ta dan dela - vpiši za vsako smer posebej. Primer: v Črnem Kalu si prevrtal 3 smeri, vpišeš 3x enake potne stroške.</t>
        </r>
      </text>
    </comment>
    <comment ref="T141" authorId="0" shapeId="0" xr:uid="{00000000-0006-0000-0000-000083000000}">
      <text>
        <r>
          <rPr>
            <b/>
            <sz val="9"/>
            <color indexed="81"/>
            <rFont val="Tahoma"/>
            <family val="2"/>
            <charset val="238"/>
          </rPr>
          <t>Dejanski prevoženi km za ta dan dela - vpiši za vsako smer posebej. Primer: v Črnem Kalu si prevrtal 3 smeri, vpišeš 3x enake potne stroške.</t>
        </r>
      </text>
    </comment>
    <comment ref="T142" authorId="0" shapeId="0" xr:uid="{00000000-0006-0000-0000-000084000000}">
      <text>
        <r>
          <rPr>
            <b/>
            <sz val="9"/>
            <color indexed="81"/>
            <rFont val="Tahoma"/>
            <family val="2"/>
            <charset val="238"/>
          </rPr>
          <t>Dejanski prevoženi km za ta dan dela - vpiši za vsako smer posebej. Primer: v Črnem Kalu si prevrtal 3 smeri, vpišeš 3x enake potne stroške.</t>
        </r>
      </text>
    </comment>
    <comment ref="T143" authorId="0" shapeId="0" xr:uid="{00000000-0006-0000-0000-000085000000}">
      <text>
        <r>
          <rPr>
            <b/>
            <sz val="9"/>
            <color indexed="81"/>
            <rFont val="Tahoma"/>
            <family val="2"/>
            <charset val="238"/>
          </rPr>
          <t>Dejanski prevoženi km za ta dan dela - vpiši za vsako smer posebej. Primer: v Črnem Kalu si prevrtal 3 smeri, vpišeš 3x enake potne stroške.</t>
        </r>
      </text>
    </comment>
    <comment ref="T144" authorId="0" shapeId="0" xr:uid="{00000000-0006-0000-0000-000086000000}">
      <text>
        <r>
          <rPr>
            <b/>
            <sz val="9"/>
            <color indexed="81"/>
            <rFont val="Tahoma"/>
            <family val="2"/>
            <charset val="238"/>
          </rPr>
          <t>Dejanski prevoženi km za ta dan dela - vpiši za vsako smer posebej. Primer: v Črnem Kalu si prevrtal 3 smeri, vpišeš 3x enake potne stroške.</t>
        </r>
      </text>
    </comment>
    <comment ref="T145" authorId="0" shapeId="0" xr:uid="{00000000-0006-0000-0000-000087000000}">
      <text>
        <r>
          <rPr>
            <b/>
            <sz val="9"/>
            <color indexed="81"/>
            <rFont val="Tahoma"/>
            <family val="2"/>
            <charset val="238"/>
          </rPr>
          <t>Dejanski prevoženi km za ta dan dela - vpiši za vsako smer posebej. Primer: v Črnem Kalu si prevrtal 3 smeri, vpišeš 3x enake potne stroške.</t>
        </r>
      </text>
    </comment>
    <comment ref="T146" authorId="0" shapeId="0" xr:uid="{00000000-0006-0000-0000-000088000000}">
      <text>
        <r>
          <rPr>
            <b/>
            <sz val="9"/>
            <color indexed="81"/>
            <rFont val="Tahoma"/>
            <family val="2"/>
            <charset val="238"/>
          </rPr>
          <t>Dejanski prevoženi km za ta dan dela - vpiši za vsako smer posebej. Primer: v Črnem Kalu si prevrtal 3 smeri, vpišeš 3x enake potne stroške.</t>
        </r>
      </text>
    </comment>
    <comment ref="T147" authorId="0" shapeId="0" xr:uid="{00000000-0006-0000-0000-000089000000}">
      <text>
        <r>
          <rPr>
            <b/>
            <sz val="9"/>
            <color indexed="81"/>
            <rFont val="Tahoma"/>
            <family val="2"/>
            <charset val="238"/>
          </rPr>
          <t>Dejanski prevoženi km za ta dan dela - vpiši za vsako smer posebej. Primer: v Črnem Kalu si prevrtal 3 smeri, vpišeš 3x enake potne stroške.</t>
        </r>
      </text>
    </comment>
    <comment ref="T148" authorId="0" shapeId="0" xr:uid="{00000000-0006-0000-0000-00008A000000}">
      <text>
        <r>
          <rPr>
            <b/>
            <sz val="9"/>
            <color indexed="81"/>
            <rFont val="Tahoma"/>
            <family val="2"/>
            <charset val="238"/>
          </rPr>
          <t>Dejanski prevoženi km za ta dan dela - vpiši za vsako smer posebej. Primer: v Črnem Kalu si prevrtal 3 smeri, vpišeš 3x enake potne stroške.</t>
        </r>
      </text>
    </comment>
    <comment ref="T149" authorId="0" shapeId="0" xr:uid="{00000000-0006-0000-0000-00008B000000}">
      <text>
        <r>
          <rPr>
            <b/>
            <sz val="9"/>
            <color indexed="81"/>
            <rFont val="Tahoma"/>
            <family val="2"/>
            <charset val="238"/>
          </rPr>
          <t>Dejanski prevoženi km za ta dan dela - vpiši za vsako smer posebej. Primer: v Črnem Kalu si prevrtal 3 smeri, vpišeš 3x enake potne stroške.</t>
        </r>
      </text>
    </comment>
    <comment ref="T150" authorId="0" shapeId="0" xr:uid="{00000000-0006-0000-0000-00008C000000}">
      <text>
        <r>
          <rPr>
            <b/>
            <sz val="9"/>
            <color indexed="81"/>
            <rFont val="Tahoma"/>
            <family val="2"/>
            <charset val="238"/>
          </rPr>
          <t>Dejanski prevoženi km za ta dan dela - vpiši za vsako smer posebej. Primer: v Črnem Kalu si prevrtal 3 smeri, vpišeš 3x enake potne stroške.</t>
        </r>
      </text>
    </comment>
    <comment ref="T151" authorId="0" shapeId="0" xr:uid="{00000000-0006-0000-0000-00008D000000}">
      <text>
        <r>
          <rPr>
            <b/>
            <sz val="9"/>
            <color indexed="81"/>
            <rFont val="Tahoma"/>
            <family val="2"/>
            <charset val="238"/>
          </rPr>
          <t>Dejanski prevoženi km za ta dan dela - vpiši za vsako smer posebej. Primer: v Črnem Kalu si prevrtal 3 smeri, vpišeš 3x enake potne stroške.</t>
        </r>
      </text>
    </comment>
    <comment ref="T152" authorId="0" shapeId="0" xr:uid="{00000000-0006-0000-0000-00008E000000}">
      <text>
        <r>
          <rPr>
            <b/>
            <sz val="9"/>
            <color indexed="81"/>
            <rFont val="Tahoma"/>
            <family val="2"/>
            <charset val="238"/>
          </rPr>
          <t>Dejanski prevoženi km za ta dan dela - vpiši za vsako smer posebej. Primer: v Črnem Kalu si prevrtal 3 smeri, vpišeš 3x enake potne stroške.</t>
        </r>
      </text>
    </comment>
    <comment ref="T153" authorId="0" shapeId="0" xr:uid="{00000000-0006-0000-0000-00008F000000}">
      <text>
        <r>
          <rPr>
            <b/>
            <sz val="9"/>
            <color indexed="81"/>
            <rFont val="Tahoma"/>
            <family val="2"/>
            <charset val="238"/>
          </rPr>
          <t>Dejanski prevoženi km za ta dan dela - vpiši za vsako smer posebej. Primer: v Črnem Kalu si prevrtal 3 smeri, vpišeš 3x enake potne stroške.</t>
        </r>
      </text>
    </comment>
    <comment ref="T154" authorId="0" shapeId="0" xr:uid="{00000000-0006-0000-0000-000090000000}">
      <text>
        <r>
          <rPr>
            <b/>
            <sz val="9"/>
            <color indexed="81"/>
            <rFont val="Tahoma"/>
            <family val="2"/>
            <charset val="238"/>
          </rPr>
          <t>Dejanski prevoženi km za ta dan dela - vpiši za vsako smer posebej. Primer: v Črnem Kalu si prevrtal 3 smeri, vpišeš 3x enake potne stroške.</t>
        </r>
      </text>
    </comment>
    <comment ref="T155" authorId="0" shapeId="0" xr:uid="{00000000-0006-0000-0000-000091000000}">
      <text>
        <r>
          <rPr>
            <b/>
            <sz val="9"/>
            <color indexed="81"/>
            <rFont val="Tahoma"/>
            <family val="2"/>
            <charset val="238"/>
          </rPr>
          <t>Dejanski prevoženi km za ta dan dela - vpiši za vsako smer posebej. Primer: v Črnem Kalu si prevrtal 3 smeri, vpišeš 3x enake potne stroške.</t>
        </r>
      </text>
    </comment>
    <comment ref="T156" authorId="0" shapeId="0" xr:uid="{00000000-0006-0000-0000-000092000000}">
      <text>
        <r>
          <rPr>
            <b/>
            <sz val="9"/>
            <color indexed="81"/>
            <rFont val="Tahoma"/>
            <family val="2"/>
            <charset val="238"/>
          </rPr>
          <t>Dejanski prevoženi km za ta dan dela - vpiši za vsako smer posebej. Primer: v Črnem Kalu si prevrtal 3 smeri, vpišeš 3x enake potne stroške.</t>
        </r>
      </text>
    </comment>
    <comment ref="T157" authorId="0" shapeId="0" xr:uid="{00000000-0006-0000-0000-000093000000}">
      <text>
        <r>
          <rPr>
            <b/>
            <sz val="9"/>
            <color indexed="81"/>
            <rFont val="Tahoma"/>
            <family val="2"/>
            <charset val="238"/>
          </rPr>
          <t>Dejanski prevoženi km za ta dan dela - vpiši za vsako smer posebej. Primer: v Črnem Kalu si prevrtal 3 smeri, vpišeš 3x enake potne stroške.</t>
        </r>
      </text>
    </comment>
    <comment ref="T158" authorId="0" shapeId="0" xr:uid="{00000000-0006-0000-0000-000094000000}">
      <text>
        <r>
          <rPr>
            <b/>
            <sz val="9"/>
            <color indexed="81"/>
            <rFont val="Tahoma"/>
            <family val="2"/>
            <charset val="238"/>
          </rPr>
          <t>Dejanski prevoženi km za ta dan dela - vpiši za vsako smer posebej. Primer: v Črnem Kalu si prevrtal 3 smeri, vpišeš 3x enake potne stroške.</t>
        </r>
      </text>
    </comment>
    <comment ref="T159" authorId="0" shapeId="0" xr:uid="{00000000-0006-0000-0000-000095000000}">
      <text>
        <r>
          <rPr>
            <b/>
            <sz val="9"/>
            <color indexed="81"/>
            <rFont val="Tahoma"/>
            <family val="2"/>
            <charset val="238"/>
          </rPr>
          <t>Dejanski prevoženi km za ta dan dela - vpiši za vsako smer posebej. Primer: v Črnem Kalu si prevrtal 3 smeri, vpišeš 3x enake potne stroške.</t>
        </r>
      </text>
    </comment>
    <comment ref="T160" authorId="0" shapeId="0" xr:uid="{00000000-0006-0000-0000-000096000000}">
      <text>
        <r>
          <rPr>
            <b/>
            <sz val="9"/>
            <color indexed="81"/>
            <rFont val="Tahoma"/>
            <family val="2"/>
            <charset val="238"/>
          </rPr>
          <t>Dejanski prevoženi km za ta dan dela - vpiši za vsako smer posebej. Primer: v Črnem Kalu si prevrtal 3 smeri, vpišeš 3x enake potne stroške.</t>
        </r>
      </text>
    </comment>
    <comment ref="T161" authorId="0" shapeId="0" xr:uid="{00000000-0006-0000-0000-000097000000}">
      <text>
        <r>
          <rPr>
            <b/>
            <sz val="9"/>
            <color indexed="81"/>
            <rFont val="Tahoma"/>
            <family val="2"/>
            <charset val="238"/>
          </rPr>
          <t>Dejanski prevoženi km za ta dan dela - vpiši za vsako smer posebej. Primer: v Črnem Kalu si prevrtal 3 smeri, vpišeš 3x enake potne stroške.</t>
        </r>
      </text>
    </comment>
    <comment ref="T162" authorId="0" shapeId="0" xr:uid="{00000000-0006-0000-0000-000098000000}">
      <text>
        <r>
          <rPr>
            <b/>
            <sz val="9"/>
            <color indexed="81"/>
            <rFont val="Tahoma"/>
            <family val="2"/>
            <charset val="238"/>
          </rPr>
          <t>Dejanski prevoženi km za ta dan dela - vpiši za vsako smer posebej. Primer: v Črnem Kalu si prevrtal 3 smeri, vpišeš 3x enake potne stroške.</t>
        </r>
      </text>
    </comment>
    <comment ref="T163" authorId="0" shapeId="0" xr:uid="{00000000-0006-0000-0000-000099000000}">
      <text>
        <r>
          <rPr>
            <b/>
            <sz val="9"/>
            <color indexed="81"/>
            <rFont val="Tahoma"/>
            <family val="2"/>
            <charset val="238"/>
          </rPr>
          <t>Dejanski prevoženi km za ta dan dela - vpiši za vsako smer posebej. Primer: v Črnem Kalu si prevrtal 3 smeri, vpišeš 3x enake potne stroške.</t>
        </r>
      </text>
    </comment>
    <comment ref="T164" authorId="0" shapeId="0" xr:uid="{00000000-0006-0000-0000-00009A000000}">
      <text>
        <r>
          <rPr>
            <b/>
            <sz val="9"/>
            <color indexed="81"/>
            <rFont val="Tahoma"/>
            <family val="2"/>
            <charset val="238"/>
          </rPr>
          <t>Dejanski prevoženi km za ta dan dela - vpiši za vsako smer posebej. Primer: v Črnem Kalu si prevrtal 3 smeri, vpišeš 3x enake potne stroške.</t>
        </r>
      </text>
    </comment>
    <comment ref="T165" authorId="0" shapeId="0" xr:uid="{00000000-0006-0000-0000-00009B000000}">
      <text>
        <r>
          <rPr>
            <b/>
            <sz val="9"/>
            <color indexed="81"/>
            <rFont val="Tahoma"/>
            <family val="2"/>
            <charset val="238"/>
          </rPr>
          <t>Dejanski prevoženi km za ta dan dela - vpiši za vsako smer posebej. Primer: v Črnem Kalu si prevrtal 3 smeri, vpišeš 3x enake potne stroške.</t>
        </r>
      </text>
    </comment>
    <comment ref="T166" authorId="0" shapeId="0" xr:uid="{00000000-0006-0000-0000-00009C000000}">
      <text>
        <r>
          <rPr>
            <b/>
            <sz val="9"/>
            <color indexed="81"/>
            <rFont val="Tahoma"/>
            <family val="2"/>
            <charset val="238"/>
          </rPr>
          <t>Dejanski prevoženi km za ta dan dela - vpiši za vsako smer posebej. Primer: v Črnem Kalu si prevrtal 3 smeri, vpišeš 3x enake potne stroške.</t>
        </r>
      </text>
    </comment>
    <comment ref="T167" authorId="0" shapeId="0" xr:uid="{00000000-0006-0000-0000-00009D000000}">
      <text>
        <r>
          <rPr>
            <b/>
            <sz val="9"/>
            <color indexed="81"/>
            <rFont val="Tahoma"/>
            <family val="2"/>
            <charset val="238"/>
          </rPr>
          <t>Dejanski prevoženi km za ta dan dela - vpiši za vsako smer posebej. Primer: v Črnem Kalu si prevrtal 3 smeri, vpišeš 3x enake potne stroške.</t>
        </r>
      </text>
    </comment>
    <comment ref="T168" authorId="0" shapeId="0" xr:uid="{00000000-0006-0000-0000-00009E000000}">
      <text>
        <r>
          <rPr>
            <b/>
            <sz val="9"/>
            <color indexed="81"/>
            <rFont val="Tahoma"/>
            <family val="2"/>
            <charset val="238"/>
          </rPr>
          <t>Dejanski prevoženi km za ta dan dela - vpiši za vsako smer posebej. Primer: v Črnem Kalu si prevrtal 3 smeri, vpišeš 3x enake potne stroške.</t>
        </r>
      </text>
    </comment>
    <comment ref="T169" authorId="0" shapeId="0" xr:uid="{00000000-0006-0000-0000-00009F000000}">
      <text>
        <r>
          <rPr>
            <b/>
            <sz val="9"/>
            <color indexed="81"/>
            <rFont val="Tahoma"/>
            <family val="2"/>
            <charset val="238"/>
          </rPr>
          <t>Dejanski prevoženi km za ta dan dela - vpiši za vsako smer posebej. Primer: v Črnem Kalu si prevrtal 3 smeri, vpišeš 3x enake potne stroške.</t>
        </r>
      </text>
    </comment>
    <comment ref="T170" authorId="0" shapeId="0" xr:uid="{00000000-0006-0000-0000-0000A0000000}">
      <text>
        <r>
          <rPr>
            <b/>
            <sz val="9"/>
            <color indexed="81"/>
            <rFont val="Tahoma"/>
            <family val="2"/>
            <charset val="238"/>
          </rPr>
          <t>Dejanski prevoženi km za ta dan dela - vpiši za vsako smer posebej. Primer: v Črnem Kalu si prevrtal 3 smeri, vpišeš 3x enake potne stroške.</t>
        </r>
      </text>
    </comment>
    <comment ref="T171" authorId="0" shapeId="0" xr:uid="{00000000-0006-0000-0000-0000A1000000}">
      <text>
        <r>
          <rPr>
            <b/>
            <sz val="9"/>
            <color indexed="81"/>
            <rFont val="Tahoma"/>
            <family val="2"/>
            <charset val="238"/>
          </rPr>
          <t>Dejanski prevoženi km za ta dan dela - vpiši za vsako smer posebej. Primer: v Črnem Kalu si prevrtal 3 smeri, vpišeš 3x enake potne stroške.</t>
        </r>
      </text>
    </comment>
    <comment ref="T172" authorId="0" shapeId="0" xr:uid="{00000000-0006-0000-0000-0000A2000000}">
      <text>
        <r>
          <rPr>
            <b/>
            <sz val="9"/>
            <color indexed="81"/>
            <rFont val="Tahoma"/>
            <family val="2"/>
            <charset val="238"/>
          </rPr>
          <t>Dejanski prevoženi km za ta dan dela - vpiši za vsako smer posebej. Primer: v Črnem Kalu si prevrtal 3 smeri, vpišeš 3x enake potne stroške.</t>
        </r>
      </text>
    </comment>
    <comment ref="T173" authorId="0" shapeId="0" xr:uid="{00000000-0006-0000-0000-0000A3000000}">
      <text>
        <r>
          <rPr>
            <b/>
            <sz val="9"/>
            <color indexed="81"/>
            <rFont val="Tahoma"/>
            <family val="2"/>
            <charset val="238"/>
          </rPr>
          <t>Dejanski prevoženi km za ta dan dela - vpiši za vsako smer posebej. Primer: v Črnem Kalu si prevrtal 3 smeri, vpišeš 3x enake potne stroške.</t>
        </r>
      </text>
    </comment>
    <comment ref="T174" authorId="0" shapeId="0" xr:uid="{00000000-0006-0000-0000-0000A4000000}">
      <text>
        <r>
          <rPr>
            <b/>
            <sz val="9"/>
            <color indexed="81"/>
            <rFont val="Tahoma"/>
            <family val="2"/>
            <charset val="238"/>
          </rPr>
          <t>Dejanski prevoženi km za ta dan dela - vpiši za vsako smer posebej. Primer: v Črnem Kalu si prevrtal 3 smeri, vpišeš 3x enake potne stroške.</t>
        </r>
      </text>
    </comment>
    <comment ref="T175" authorId="0" shapeId="0" xr:uid="{00000000-0006-0000-0000-0000A5000000}">
      <text>
        <r>
          <rPr>
            <b/>
            <sz val="9"/>
            <color indexed="81"/>
            <rFont val="Tahoma"/>
            <family val="2"/>
            <charset val="238"/>
          </rPr>
          <t>Dejanski prevoženi km za ta dan dela - vpiši za vsako smer posebej. Primer: v Črnem Kalu si prevrtal 3 smeri, vpišeš 3x enake potne stroške.</t>
        </r>
      </text>
    </comment>
    <comment ref="T176" authorId="0" shapeId="0" xr:uid="{00000000-0006-0000-0000-0000A6000000}">
      <text>
        <r>
          <rPr>
            <b/>
            <sz val="9"/>
            <color indexed="81"/>
            <rFont val="Tahoma"/>
            <family val="2"/>
            <charset val="238"/>
          </rPr>
          <t>Dejanski prevoženi km za ta dan dela - vpiši za vsako smer posebej. Primer: v Črnem Kalu si prevrtal 3 smeri, vpišeš 3x enake potne stroške.</t>
        </r>
      </text>
    </comment>
    <comment ref="T177" authorId="0" shapeId="0" xr:uid="{00000000-0006-0000-0000-0000A7000000}">
      <text>
        <r>
          <rPr>
            <b/>
            <sz val="9"/>
            <color indexed="81"/>
            <rFont val="Tahoma"/>
            <family val="2"/>
            <charset val="238"/>
          </rPr>
          <t>Dejanski prevoženi km za ta dan dela - vpiši za vsako smer posebej. Primer: v Črnem Kalu si prevrtal 3 smeri, vpišeš 3x enake potne stroške.</t>
        </r>
      </text>
    </comment>
    <comment ref="T178" authorId="0" shapeId="0" xr:uid="{00000000-0006-0000-0000-0000A8000000}">
      <text>
        <r>
          <rPr>
            <b/>
            <sz val="9"/>
            <color indexed="81"/>
            <rFont val="Tahoma"/>
            <family val="2"/>
            <charset val="238"/>
          </rPr>
          <t>Dejanski prevoženi km za ta dan dela - vpiši za vsako smer posebej. Primer: v Črnem Kalu si prevrtal 3 smeri, vpišeš 3x enake potne stroške.</t>
        </r>
      </text>
    </comment>
    <comment ref="T179" authorId="0" shapeId="0" xr:uid="{00000000-0006-0000-0000-0000A9000000}">
      <text>
        <r>
          <rPr>
            <b/>
            <sz val="9"/>
            <color indexed="81"/>
            <rFont val="Tahoma"/>
            <family val="2"/>
            <charset val="238"/>
          </rPr>
          <t>Dejanski prevoženi km za ta dan dela - vpiši za vsako smer posebej. Primer: v Črnem Kalu si prevrtal 3 smeri, vpišeš 3x enake potne stroške.</t>
        </r>
      </text>
    </comment>
    <comment ref="T180" authorId="0" shapeId="0" xr:uid="{00000000-0006-0000-0000-0000AA000000}">
      <text>
        <r>
          <rPr>
            <b/>
            <sz val="9"/>
            <color indexed="81"/>
            <rFont val="Tahoma"/>
            <family val="2"/>
            <charset val="238"/>
          </rPr>
          <t>Dejanski prevoženi km za ta dan dela - vpiši za vsako smer posebej. Primer: v Črnem Kalu si prevrtal 3 smeri, vpišeš 3x enake potne stroške.</t>
        </r>
      </text>
    </comment>
    <comment ref="T181" authorId="0" shapeId="0" xr:uid="{00000000-0006-0000-0000-0000AB000000}">
      <text>
        <r>
          <rPr>
            <b/>
            <sz val="9"/>
            <color indexed="81"/>
            <rFont val="Tahoma"/>
            <family val="2"/>
            <charset val="238"/>
          </rPr>
          <t>Dejanski prevoženi km za ta dan dela - vpiši za vsako smer posebej. Primer: v Črnem Kalu si prevrtal 3 smeri, vpišeš 3x enake potne stroške.</t>
        </r>
      </text>
    </comment>
    <comment ref="T182" authorId="0" shapeId="0" xr:uid="{00000000-0006-0000-0000-0000AC000000}">
      <text>
        <r>
          <rPr>
            <b/>
            <sz val="9"/>
            <color indexed="81"/>
            <rFont val="Tahoma"/>
            <family val="2"/>
            <charset val="238"/>
          </rPr>
          <t>Dejanski prevoženi km za ta dan dela - vpiši za vsako smer posebej. Primer: v Črnem Kalu si prevrtal 3 smeri, vpišeš 3x enake potne stroške.</t>
        </r>
      </text>
    </comment>
    <comment ref="T183" authorId="0" shapeId="0" xr:uid="{00000000-0006-0000-0000-0000AD000000}">
      <text>
        <r>
          <rPr>
            <b/>
            <sz val="9"/>
            <color indexed="81"/>
            <rFont val="Tahoma"/>
            <family val="2"/>
            <charset val="238"/>
          </rPr>
          <t>Dejanski prevoženi km za ta dan dela - vpiši za vsako smer posebej. Primer: v Črnem Kalu si prevrtal 3 smeri, vpišeš 3x enake potne stroške.</t>
        </r>
      </text>
    </comment>
    <comment ref="T184" authorId="0" shapeId="0" xr:uid="{00000000-0006-0000-0000-0000AE000000}">
      <text>
        <r>
          <rPr>
            <b/>
            <sz val="9"/>
            <color indexed="81"/>
            <rFont val="Tahoma"/>
            <family val="2"/>
            <charset val="238"/>
          </rPr>
          <t>Dejanski prevoženi km za ta dan dela - vpiši za vsako smer posebej. Primer: v Črnem Kalu si prevrtal 3 smeri, vpišeš 3x enake potne stroške.</t>
        </r>
      </text>
    </comment>
    <comment ref="T185" authorId="0" shapeId="0" xr:uid="{00000000-0006-0000-0000-0000AF000000}">
      <text>
        <r>
          <rPr>
            <b/>
            <sz val="9"/>
            <color indexed="81"/>
            <rFont val="Tahoma"/>
            <family val="2"/>
            <charset val="238"/>
          </rPr>
          <t>Dejanski prevoženi km za ta dan dela - vpiši za vsako smer posebej. Primer: v Črnem Kalu si prevrtal 3 smeri, vpišeš 3x enake potne stroške.</t>
        </r>
      </text>
    </comment>
    <comment ref="T186" authorId="0" shapeId="0" xr:uid="{00000000-0006-0000-0000-0000B0000000}">
      <text>
        <r>
          <rPr>
            <b/>
            <sz val="9"/>
            <color indexed="81"/>
            <rFont val="Tahoma"/>
            <family val="2"/>
            <charset val="238"/>
          </rPr>
          <t>Dejanski prevoženi km za ta dan dela - vpiši za vsako smer posebej. Primer: v Črnem Kalu si prevrtal 3 smeri, vpišeš 3x enake potne stroške.</t>
        </r>
      </text>
    </comment>
    <comment ref="T187" authorId="0" shapeId="0" xr:uid="{00000000-0006-0000-0000-0000B1000000}">
      <text>
        <r>
          <rPr>
            <b/>
            <sz val="9"/>
            <color indexed="81"/>
            <rFont val="Tahoma"/>
            <family val="2"/>
            <charset val="238"/>
          </rPr>
          <t>Dejanski prevoženi km za ta dan dela - vpiši za vsako smer posebej. Primer: v Črnem Kalu si prevrtal 3 smeri, vpišeš 3x enake potne stroške.</t>
        </r>
      </text>
    </comment>
    <comment ref="T188" authorId="0" shapeId="0" xr:uid="{00000000-0006-0000-0000-0000B2000000}">
      <text>
        <r>
          <rPr>
            <b/>
            <sz val="9"/>
            <color indexed="81"/>
            <rFont val="Tahoma"/>
            <family val="2"/>
            <charset val="238"/>
          </rPr>
          <t>Dejanski prevoženi km za ta dan dela - vpiši za vsako smer posebej. Primer: v Črnem Kalu si prevrtal 3 smeri, vpišeš 3x enake potne stroške.</t>
        </r>
      </text>
    </comment>
    <comment ref="T189" authorId="0" shapeId="0" xr:uid="{00000000-0006-0000-0000-0000B3000000}">
      <text>
        <r>
          <rPr>
            <b/>
            <sz val="9"/>
            <color indexed="81"/>
            <rFont val="Tahoma"/>
            <family val="2"/>
            <charset val="238"/>
          </rPr>
          <t>Dejanski prevoženi km za ta dan dela - vpiši za vsako smer posebej. Primer: v Črnem Kalu si prevrtal 3 smeri, vpišeš 3x enake potne stroške.</t>
        </r>
      </text>
    </comment>
    <comment ref="T190" authorId="0" shapeId="0" xr:uid="{00000000-0006-0000-0000-0000B4000000}">
      <text>
        <r>
          <rPr>
            <b/>
            <sz val="9"/>
            <color indexed="81"/>
            <rFont val="Tahoma"/>
            <family val="2"/>
            <charset val="238"/>
          </rPr>
          <t>Dejanski prevoženi km za ta dan dela - vpiši za vsako smer posebej. Primer: v Črnem Kalu si prevrtal 3 smeri, vpišeš 3x enake potne stroške.</t>
        </r>
      </text>
    </comment>
    <comment ref="T191" authorId="0" shapeId="0" xr:uid="{00000000-0006-0000-0000-0000B5000000}">
      <text>
        <r>
          <rPr>
            <b/>
            <sz val="9"/>
            <color indexed="81"/>
            <rFont val="Tahoma"/>
            <family val="2"/>
            <charset val="238"/>
          </rPr>
          <t>Dejanski prevoženi km za ta dan dela - vpiši za vsako smer posebej. Primer: v Črnem Kalu si prevrtal 3 smeri, vpišeš 3x enake potne stroške.</t>
        </r>
      </text>
    </comment>
    <comment ref="T192" authorId="0" shapeId="0" xr:uid="{00000000-0006-0000-0000-0000B6000000}">
      <text>
        <r>
          <rPr>
            <b/>
            <sz val="9"/>
            <color indexed="81"/>
            <rFont val="Tahoma"/>
            <family val="2"/>
            <charset val="238"/>
          </rPr>
          <t>Dejanski prevoženi km za ta dan dela - vpiši za vsako smer posebej. Primer: v Črnem Kalu si prevrtal 3 smeri, vpišeš 3x enake potne stroške.</t>
        </r>
      </text>
    </comment>
    <comment ref="T193" authorId="0" shapeId="0" xr:uid="{00000000-0006-0000-0000-0000B7000000}">
      <text>
        <r>
          <rPr>
            <b/>
            <sz val="9"/>
            <color indexed="81"/>
            <rFont val="Tahoma"/>
            <family val="2"/>
            <charset val="238"/>
          </rPr>
          <t>Dejanski prevoženi km za ta dan dela - vpiši za vsako smer posebej. Primer: v Črnem Kalu si prevrtal 3 smeri, vpišeš 3x enake potne stroške.</t>
        </r>
      </text>
    </comment>
    <comment ref="T194" authorId="0" shapeId="0" xr:uid="{00000000-0006-0000-0000-0000B8000000}">
      <text>
        <r>
          <rPr>
            <b/>
            <sz val="9"/>
            <color indexed="81"/>
            <rFont val="Tahoma"/>
            <family val="2"/>
            <charset val="238"/>
          </rPr>
          <t>Dejanski prevoženi km za ta dan dela - vpiši za vsako smer posebej. Primer: v Črnem Kalu si prevrtal 3 smeri, vpišeš 3x enake potne stroške.</t>
        </r>
      </text>
    </comment>
    <comment ref="T195" authorId="0" shapeId="0" xr:uid="{00000000-0006-0000-0000-0000B9000000}">
      <text>
        <r>
          <rPr>
            <b/>
            <sz val="9"/>
            <color indexed="81"/>
            <rFont val="Tahoma"/>
            <family val="2"/>
            <charset val="238"/>
          </rPr>
          <t>Dejanski prevoženi km za ta dan dela - vpiši za vsako smer posebej. Primer: v Črnem Kalu si prevrtal 3 smeri, vpišeš 3x enake potne stroške.</t>
        </r>
      </text>
    </comment>
    <comment ref="T196" authorId="0" shapeId="0" xr:uid="{00000000-0006-0000-0000-0000BA000000}">
      <text>
        <r>
          <rPr>
            <b/>
            <sz val="9"/>
            <color indexed="81"/>
            <rFont val="Tahoma"/>
            <family val="2"/>
            <charset val="238"/>
          </rPr>
          <t>Dejanski prevoženi km za ta dan dela - vpiši za vsako smer posebej. Primer: v Črnem Kalu si prevrtal 3 smeri, vpišeš 3x enake potne stroške.</t>
        </r>
      </text>
    </comment>
    <comment ref="T197" authorId="0" shapeId="0" xr:uid="{00000000-0006-0000-0000-0000BB000000}">
      <text>
        <r>
          <rPr>
            <b/>
            <sz val="9"/>
            <color indexed="81"/>
            <rFont val="Tahoma"/>
            <family val="2"/>
            <charset val="238"/>
          </rPr>
          <t>Dejanski prevoženi km za ta dan dela - vpiši za vsako smer posebej. Primer: v Črnem Kalu si prevrtal 3 smeri, vpišeš 3x enake potne stroške.</t>
        </r>
      </text>
    </comment>
    <comment ref="T198" authorId="0" shapeId="0" xr:uid="{00000000-0006-0000-0000-0000BC000000}">
      <text>
        <r>
          <rPr>
            <b/>
            <sz val="9"/>
            <color indexed="81"/>
            <rFont val="Tahoma"/>
            <family val="2"/>
            <charset val="238"/>
          </rPr>
          <t>Dejanski prevoženi km za ta dan dela - vpiši za vsako smer posebej. Primer: v Črnem Kalu si prevrtal 3 smeri, vpišeš 3x enake potne stroške.</t>
        </r>
      </text>
    </comment>
    <comment ref="T199" authorId="0" shapeId="0" xr:uid="{00000000-0006-0000-0000-0000BD000000}">
      <text>
        <r>
          <rPr>
            <b/>
            <sz val="9"/>
            <color indexed="81"/>
            <rFont val="Tahoma"/>
            <family val="2"/>
            <charset val="238"/>
          </rPr>
          <t>Dejanski prevoženi km za ta dan dela - vpiši za vsako smer posebej. Primer: v Črnem Kalu si prevrtal 3 smeri, vpišeš 3x enake potne stroške.</t>
        </r>
      </text>
    </comment>
    <comment ref="T200" authorId="0" shapeId="0" xr:uid="{00000000-0006-0000-0000-0000BE000000}">
      <text>
        <r>
          <rPr>
            <b/>
            <sz val="9"/>
            <color indexed="81"/>
            <rFont val="Tahoma"/>
            <family val="2"/>
            <charset val="238"/>
          </rPr>
          <t>Dejanski prevoženi km za ta dan dela - vpiši za vsako smer posebej. Primer: v Črnem Kalu si prevrtal 3 smeri, vpišeš 3x enake potne stroške.</t>
        </r>
      </text>
    </comment>
    <comment ref="T201" authorId="0" shapeId="0" xr:uid="{00000000-0006-0000-0000-0000BF000000}">
      <text>
        <r>
          <rPr>
            <b/>
            <sz val="9"/>
            <color indexed="81"/>
            <rFont val="Tahoma"/>
            <family val="2"/>
            <charset val="238"/>
          </rPr>
          <t>Dejanski prevoženi km za ta dan dela - vpiši za vsako smer posebej. Primer: v Črnem Kalu si prevrtal 3 smeri, vpišeš 3x enake potne stroške.</t>
        </r>
      </text>
    </comment>
    <comment ref="T202" authorId="0" shapeId="0" xr:uid="{00000000-0006-0000-0000-0000C0000000}">
      <text>
        <r>
          <rPr>
            <b/>
            <sz val="9"/>
            <color indexed="81"/>
            <rFont val="Tahoma"/>
            <family val="2"/>
            <charset val="238"/>
          </rPr>
          <t>Dejanski prevoženi km za ta dan dela - vpiši za vsako smer posebej. Primer: v Črnem Kalu si prevrtal 3 smeri, vpišeš 3x enake potne stroške.</t>
        </r>
      </text>
    </comment>
    <comment ref="T203" authorId="0" shapeId="0" xr:uid="{00000000-0006-0000-0000-0000C1000000}">
      <text>
        <r>
          <rPr>
            <b/>
            <sz val="9"/>
            <color indexed="81"/>
            <rFont val="Tahoma"/>
            <family val="2"/>
            <charset val="238"/>
          </rPr>
          <t>Dejanski prevoženi km za ta dan dela - vpiši za vsako smer posebej. Primer: v Črnem Kalu si prevrtal 3 smeri, vpišeš 3x enake potne stroške.</t>
        </r>
      </text>
    </comment>
    <comment ref="T204" authorId="0" shapeId="0" xr:uid="{00000000-0006-0000-0000-0000C2000000}">
      <text>
        <r>
          <rPr>
            <b/>
            <sz val="9"/>
            <color indexed="81"/>
            <rFont val="Tahoma"/>
            <family val="2"/>
            <charset val="238"/>
          </rPr>
          <t>Dejanski prevoženi km za ta dan dela - vpiši za vsako smer posebej. Primer: v Črnem Kalu si prevrtal 3 smeri, vpišeš 3x enake potne stroške.</t>
        </r>
      </text>
    </comment>
    <comment ref="T205" authorId="0" shapeId="0" xr:uid="{00000000-0006-0000-0000-0000C3000000}">
      <text>
        <r>
          <rPr>
            <b/>
            <sz val="9"/>
            <color indexed="81"/>
            <rFont val="Tahoma"/>
            <family val="2"/>
            <charset val="238"/>
          </rPr>
          <t>Dejanski prevoženi km za ta dan dela - vpiši za vsako smer posebej. Primer: v Črnem Kalu si prevrtal 3 smeri, vpišeš 3x enake potne stroške.</t>
        </r>
      </text>
    </comment>
    <comment ref="T206" authorId="0" shapeId="0" xr:uid="{00000000-0006-0000-0000-0000C4000000}">
      <text>
        <r>
          <rPr>
            <b/>
            <sz val="9"/>
            <color indexed="81"/>
            <rFont val="Tahoma"/>
            <family val="2"/>
            <charset val="238"/>
          </rPr>
          <t>Dejanski prevoženi km za ta dan dela - vpiši za vsako smer posebej. Primer: v Črnem Kalu si prevrtal 3 smeri, vpišeš 3x enake potne stroške.</t>
        </r>
      </text>
    </comment>
    <comment ref="T207" authorId="0" shapeId="0" xr:uid="{00000000-0006-0000-0000-0000C5000000}">
      <text>
        <r>
          <rPr>
            <b/>
            <sz val="9"/>
            <color indexed="81"/>
            <rFont val="Tahoma"/>
            <family val="2"/>
            <charset val="238"/>
          </rPr>
          <t>Dejanski prevoženi km za ta dan dela - vpiši za vsako smer posebej. Primer: v Črnem Kalu si prevrtal 3 smeri, vpišeš 3x enake potne stroške.</t>
        </r>
      </text>
    </comment>
    <comment ref="T208" authorId="0" shapeId="0" xr:uid="{00000000-0006-0000-0000-0000C6000000}">
      <text>
        <r>
          <rPr>
            <b/>
            <sz val="9"/>
            <color indexed="81"/>
            <rFont val="Tahoma"/>
            <family val="2"/>
            <charset val="238"/>
          </rPr>
          <t>Dejanski prevoženi km za ta dan dela - vpiši za vsako smer posebej. Primer: v Črnem Kalu si prevrtal 3 smeri, vpišeš 3x enake potne stroške.</t>
        </r>
      </text>
    </comment>
    <comment ref="T209" authorId="0" shapeId="0" xr:uid="{00000000-0006-0000-0000-0000C7000000}">
      <text>
        <r>
          <rPr>
            <b/>
            <sz val="9"/>
            <color indexed="81"/>
            <rFont val="Tahoma"/>
            <family val="2"/>
            <charset val="238"/>
          </rPr>
          <t>Dejanski prevoženi km za ta dan dela - vpiši za vsako smer posebej. Primer: v Črnem Kalu si prevrtal 3 smeri, vpišeš 3x enake potne stroške.</t>
        </r>
      </text>
    </comment>
    <comment ref="T210" authorId="0" shapeId="0" xr:uid="{00000000-0006-0000-0000-0000C8000000}">
      <text>
        <r>
          <rPr>
            <b/>
            <sz val="9"/>
            <color indexed="81"/>
            <rFont val="Tahoma"/>
            <family val="2"/>
            <charset val="238"/>
          </rPr>
          <t>Dejanski prevoženi km za ta dan dela - vpiši za vsako smer posebej. Primer: v Črnem Kalu si prevrtal 3 smeri, vpišeš 3x enake potne stroške.</t>
        </r>
      </text>
    </comment>
    <comment ref="T211" authorId="0" shapeId="0" xr:uid="{00000000-0006-0000-0000-0000C9000000}">
      <text>
        <r>
          <rPr>
            <b/>
            <sz val="9"/>
            <color indexed="81"/>
            <rFont val="Tahoma"/>
            <family val="2"/>
            <charset val="238"/>
          </rPr>
          <t>Dejanski prevoženi km za ta dan dela - vpiši za vsako smer posebej. Primer: v Črnem Kalu si prevrtal 3 smeri, vpišeš 3x enake potne stroške.</t>
        </r>
      </text>
    </comment>
    <comment ref="T212" authorId="0" shapeId="0" xr:uid="{00000000-0006-0000-0000-0000CA000000}">
      <text>
        <r>
          <rPr>
            <b/>
            <sz val="9"/>
            <color indexed="81"/>
            <rFont val="Tahoma"/>
            <family val="2"/>
            <charset val="238"/>
          </rPr>
          <t>Dejanski prevoženi km za ta dan dela - vpiši za vsako smer posebej. Primer: v Črnem Kalu si prevrtal 3 smeri, vpišeš 3x enake potne stroške.</t>
        </r>
      </text>
    </comment>
    <comment ref="T213" authorId="0" shapeId="0" xr:uid="{00000000-0006-0000-0000-0000CB000000}">
      <text>
        <r>
          <rPr>
            <b/>
            <sz val="9"/>
            <color indexed="81"/>
            <rFont val="Tahoma"/>
            <family val="2"/>
            <charset val="238"/>
          </rPr>
          <t>Dejanski prevoženi km za ta dan dela - vpiši za vsako smer posebej. Primer: v Črnem Kalu si prevrtal 3 smeri, vpišeš 3x enake potne stroške.</t>
        </r>
      </text>
    </comment>
    <comment ref="T214" authorId="0" shapeId="0" xr:uid="{00000000-0006-0000-0000-0000CC000000}">
      <text>
        <r>
          <rPr>
            <b/>
            <sz val="9"/>
            <color indexed="81"/>
            <rFont val="Tahoma"/>
            <family val="2"/>
            <charset val="238"/>
          </rPr>
          <t>Dejanski prevoženi km za ta dan dela - vpiši za vsako smer posebej. Primer: v Črnem Kalu si prevrtal 3 smeri, vpišeš 3x enake potne stroške.</t>
        </r>
      </text>
    </comment>
    <comment ref="T215" authorId="0" shapeId="0" xr:uid="{00000000-0006-0000-0000-0000CD000000}">
      <text>
        <r>
          <rPr>
            <b/>
            <sz val="9"/>
            <color indexed="81"/>
            <rFont val="Tahoma"/>
            <family val="2"/>
            <charset val="238"/>
          </rPr>
          <t>Dejanski prevoženi km za ta dan dela - vpiši za vsako smer posebej. Primer: v Črnem Kalu si prevrtal 3 smeri, vpišeš 3x enake potne stroške.</t>
        </r>
      </text>
    </comment>
    <comment ref="T216" authorId="0" shapeId="0" xr:uid="{00000000-0006-0000-0000-0000CE000000}">
      <text>
        <r>
          <rPr>
            <b/>
            <sz val="9"/>
            <color indexed="81"/>
            <rFont val="Tahoma"/>
            <family val="2"/>
            <charset val="238"/>
          </rPr>
          <t>Dejanski prevoženi km za ta dan dela - vpiši za vsako smer posebej. Primer: v Črnem Kalu si prevrtal 3 smeri, vpišeš 3x enake potne stroške.</t>
        </r>
      </text>
    </comment>
    <comment ref="T217" authorId="0" shapeId="0" xr:uid="{00000000-0006-0000-0000-0000CF000000}">
      <text>
        <r>
          <rPr>
            <b/>
            <sz val="9"/>
            <color indexed="81"/>
            <rFont val="Tahoma"/>
            <family val="2"/>
            <charset val="238"/>
          </rPr>
          <t>Dejanski prevoženi km za ta dan dela - vpiši za vsako smer posebej. Primer: v Črnem Kalu si prevrtal 3 smeri, vpišeš 3x enake potne stroške.</t>
        </r>
      </text>
    </comment>
    <comment ref="T218" authorId="0" shapeId="0" xr:uid="{00000000-0006-0000-0000-0000D0000000}">
      <text>
        <r>
          <rPr>
            <b/>
            <sz val="9"/>
            <color indexed="81"/>
            <rFont val="Tahoma"/>
            <family val="2"/>
            <charset val="238"/>
          </rPr>
          <t>Dejanski prevoženi km za ta dan dela - vpiši za vsako smer posebej. Primer: v Črnem Kalu si prevrtal 3 smeri, vpišeš 3x enake potne stroške.</t>
        </r>
      </text>
    </comment>
    <comment ref="T219" authorId="0" shapeId="0" xr:uid="{00000000-0006-0000-0000-0000D1000000}">
      <text>
        <r>
          <rPr>
            <b/>
            <sz val="9"/>
            <color indexed="81"/>
            <rFont val="Tahoma"/>
            <family val="2"/>
            <charset val="238"/>
          </rPr>
          <t>Dejanski prevoženi km za ta dan dela - vpiši za vsako smer posebej. Primer: v Črnem Kalu si prevrtal 3 smeri, vpišeš 3x enake potne stroške.</t>
        </r>
      </text>
    </comment>
    <comment ref="T220" authorId="0" shapeId="0" xr:uid="{00000000-0006-0000-0000-0000D2000000}">
      <text>
        <r>
          <rPr>
            <b/>
            <sz val="9"/>
            <color indexed="81"/>
            <rFont val="Tahoma"/>
            <family val="2"/>
            <charset val="238"/>
          </rPr>
          <t>Dejanski prevoženi km za ta dan dela - vpiši za vsako smer posebej. Primer: v Črnem Kalu si prevrtal 3 smeri, vpišeš 3x enake potne stroške.</t>
        </r>
      </text>
    </comment>
    <comment ref="T221" authorId="0" shapeId="0" xr:uid="{00000000-0006-0000-0000-0000D3000000}">
      <text>
        <r>
          <rPr>
            <b/>
            <sz val="9"/>
            <color indexed="81"/>
            <rFont val="Tahoma"/>
            <family val="2"/>
            <charset val="238"/>
          </rPr>
          <t>Dejanski prevoženi km za ta dan dela - vpiši za vsako smer posebej. Primer: v Črnem Kalu si prevrtal 3 smeri, vpišeš 3x enake potne stroške.</t>
        </r>
      </text>
    </comment>
    <comment ref="T222" authorId="0" shapeId="0" xr:uid="{00000000-0006-0000-0000-0000D4000000}">
      <text>
        <r>
          <rPr>
            <b/>
            <sz val="9"/>
            <color indexed="81"/>
            <rFont val="Tahoma"/>
            <family val="2"/>
            <charset val="238"/>
          </rPr>
          <t>Dejanski prevoženi km za ta dan dela - vpiši za vsako smer posebej. Primer: v Črnem Kalu si prevrtal 3 smeri, vpišeš 3x enake potne stroške.</t>
        </r>
      </text>
    </comment>
    <comment ref="T223" authorId="0" shapeId="0" xr:uid="{00000000-0006-0000-0000-0000D5000000}">
      <text>
        <r>
          <rPr>
            <b/>
            <sz val="9"/>
            <color indexed="81"/>
            <rFont val="Tahoma"/>
            <family val="2"/>
            <charset val="238"/>
          </rPr>
          <t>Dejanski prevoženi km za ta dan dela - vpiši za vsako smer posebej. Primer: v Črnem Kalu si prevrtal 3 smeri, vpišeš 3x enake potne stroške.</t>
        </r>
      </text>
    </comment>
    <comment ref="T224" authorId="0" shapeId="0" xr:uid="{00000000-0006-0000-0000-0000D6000000}">
      <text>
        <r>
          <rPr>
            <b/>
            <sz val="9"/>
            <color indexed="81"/>
            <rFont val="Tahoma"/>
            <family val="2"/>
            <charset val="238"/>
          </rPr>
          <t>Dejanski prevoženi km za ta dan dela - vpiši za vsako smer posebej. Primer: v Črnem Kalu si prevrtal 3 smeri, vpišeš 3x enake potne stroške.</t>
        </r>
      </text>
    </comment>
    <comment ref="T225" authorId="0" shapeId="0" xr:uid="{00000000-0006-0000-0000-0000D7000000}">
      <text>
        <r>
          <rPr>
            <b/>
            <sz val="9"/>
            <color indexed="81"/>
            <rFont val="Tahoma"/>
            <family val="2"/>
            <charset val="238"/>
          </rPr>
          <t>Dejanski prevoženi km za ta dan dela - vpiši za vsako smer posebej. Primer: v Črnem Kalu si prevrtal 3 smeri, vpišeš 3x enake potne stroške.</t>
        </r>
      </text>
    </comment>
    <comment ref="T226" authorId="0" shapeId="0" xr:uid="{00000000-0006-0000-0000-0000D8000000}">
      <text>
        <r>
          <rPr>
            <b/>
            <sz val="9"/>
            <color indexed="81"/>
            <rFont val="Tahoma"/>
            <family val="2"/>
            <charset val="238"/>
          </rPr>
          <t>Dejanski prevoženi km za ta dan dela - vpiši za vsako smer posebej. Primer: v Črnem Kalu si prevrtal 3 smeri, vpišeš 3x enake potne stroške.</t>
        </r>
      </text>
    </comment>
    <comment ref="T227" authorId="0" shapeId="0" xr:uid="{00000000-0006-0000-0000-0000D9000000}">
      <text>
        <r>
          <rPr>
            <b/>
            <sz val="9"/>
            <color indexed="81"/>
            <rFont val="Tahoma"/>
            <family val="2"/>
            <charset val="238"/>
          </rPr>
          <t>Dejanski prevoženi km za ta dan dela - vpiši za vsako smer posebej. Primer: v Črnem Kalu si prevrtal 3 smeri, vpišeš 3x enake potne stroške.</t>
        </r>
      </text>
    </comment>
    <comment ref="T228" authorId="0" shapeId="0" xr:uid="{00000000-0006-0000-0000-0000DA000000}">
      <text>
        <r>
          <rPr>
            <b/>
            <sz val="9"/>
            <color indexed="81"/>
            <rFont val="Tahoma"/>
            <family val="2"/>
            <charset val="238"/>
          </rPr>
          <t>Dejanski prevoženi km za ta dan dela - vpiši za vsako smer posebej. Primer: v Črnem Kalu si prevrtal 3 smeri, vpišeš 3x enake potne stroške.</t>
        </r>
      </text>
    </comment>
    <comment ref="T229" authorId="0" shapeId="0" xr:uid="{00000000-0006-0000-0000-0000DB000000}">
      <text>
        <r>
          <rPr>
            <b/>
            <sz val="9"/>
            <color indexed="81"/>
            <rFont val="Tahoma"/>
            <family val="2"/>
            <charset val="238"/>
          </rPr>
          <t>Dejanski prevoženi km za ta dan dela - vpiši za vsako smer posebej. Primer: v Črnem Kalu si prevrtal 3 smeri, vpišeš 3x enake potne stroške.</t>
        </r>
      </text>
    </comment>
    <comment ref="T230" authorId="0" shapeId="0" xr:uid="{00000000-0006-0000-0000-0000DC000000}">
      <text>
        <r>
          <rPr>
            <b/>
            <sz val="9"/>
            <color indexed="81"/>
            <rFont val="Tahoma"/>
            <family val="2"/>
            <charset val="238"/>
          </rPr>
          <t>Dejanski prevoženi km za ta dan dela - vpiši za vsako smer posebej. Primer: v Črnem Kalu si prevrtal 3 smeri, vpišeš 3x enake potne stroške.</t>
        </r>
      </text>
    </comment>
    <comment ref="T231" authorId="0" shapeId="0" xr:uid="{00000000-0006-0000-0000-0000DD000000}">
      <text>
        <r>
          <rPr>
            <b/>
            <sz val="9"/>
            <color indexed="81"/>
            <rFont val="Tahoma"/>
            <family val="2"/>
            <charset val="238"/>
          </rPr>
          <t>Dejanski prevoženi km za ta dan dela - vpiši za vsako smer posebej. Primer: v Črnem Kalu si prevrtal 3 smeri, vpišeš 3x enake potne stroške.</t>
        </r>
      </text>
    </comment>
    <comment ref="T232" authorId="0" shapeId="0" xr:uid="{00000000-0006-0000-0000-0000DE000000}">
      <text>
        <r>
          <rPr>
            <b/>
            <sz val="9"/>
            <color indexed="81"/>
            <rFont val="Tahoma"/>
            <family val="2"/>
            <charset val="238"/>
          </rPr>
          <t>Dejanski prevoženi km za ta dan dela - vpiši za vsako smer posebej. Primer: v Črnem Kalu si prevrtal 3 smeri, vpišeš 3x enake potne stroške.</t>
        </r>
      </text>
    </comment>
    <comment ref="T233" authorId="0" shapeId="0" xr:uid="{00000000-0006-0000-0000-0000DF000000}">
      <text>
        <r>
          <rPr>
            <b/>
            <sz val="9"/>
            <color indexed="81"/>
            <rFont val="Tahoma"/>
            <family val="2"/>
            <charset val="238"/>
          </rPr>
          <t>Dejanski prevoženi km za ta dan dela - vpiši za vsako smer posebej. Primer: v Črnem Kalu si prevrtal 3 smeri, vpišeš 3x enake potne stroške.</t>
        </r>
      </text>
    </comment>
    <comment ref="T234" authorId="0" shapeId="0" xr:uid="{00000000-0006-0000-0000-0000E0000000}">
      <text>
        <r>
          <rPr>
            <b/>
            <sz val="9"/>
            <color indexed="81"/>
            <rFont val="Tahoma"/>
            <family val="2"/>
            <charset val="238"/>
          </rPr>
          <t>Dejanski prevoženi km za ta dan dela - vpiši za vsako smer posebej. Primer: v Črnem Kalu si prevrtal 3 smeri, vpišeš 3x enake potne stroške.</t>
        </r>
      </text>
    </comment>
    <comment ref="T235" authorId="0" shapeId="0" xr:uid="{00000000-0006-0000-0000-0000E1000000}">
      <text>
        <r>
          <rPr>
            <b/>
            <sz val="9"/>
            <color indexed="81"/>
            <rFont val="Tahoma"/>
            <family val="2"/>
            <charset val="238"/>
          </rPr>
          <t>Dejanski prevoženi km za ta dan dela - vpiši za vsako smer posebej. Primer: v Črnem Kalu si prevrtal 3 smeri, vpišeš 3x enake potne stroške.</t>
        </r>
      </text>
    </comment>
    <comment ref="T236" authorId="0" shapeId="0" xr:uid="{00000000-0006-0000-0000-0000E2000000}">
      <text>
        <r>
          <rPr>
            <b/>
            <sz val="9"/>
            <color indexed="81"/>
            <rFont val="Tahoma"/>
            <family val="2"/>
            <charset val="238"/>
          </rPr>
          <t>Dejanski prevoženi km za ta dan dela - vpiši za vsako smer posebej. Primer: v Črnem Kalu si prevrtal 3 smeri, vpišeš 3x enake potne stroške.</t>
        </r>
      </text>
    </comment>
    <comment ref="T237" authorId="0" shapeId="0" xr:uid="{00000000-0006-0000-0000-0000E3000000}">
      <text>
        <r>
          <rPr>
            <b/>
            <sz val="9"/>
            <color indexed="81"/>
            <rFont val="Tahoma"/>
            <family val="2"/>
            <charset val="238"/>
          </rPr>
          <t>Dejanski prevoženi km za ta dan dela - vpiši za vsako smer posebej. Primer: v Črnem Kalu si prevrtal 3 smeri, vpišeš 3x enake potne stroške.</t>
        </r>
      </text>
    </comment>
    <comment ref="T238" authorId="0" shapeId="0" xr:uid="{00000000-0006-0000-0000-0000E4000000}">
      <text>
        <r>
          <rPr>
            <b/>
            <sz val="9"/>
            <color indexed="81"/>
            <rFont val="Tahoma"/>
            <family val="2"/>
            <charset val="238"/>
          </rPr>
          <t>Dejanski prevoženi km za ta dan dela - vpiši za vsako smer posebej. Primer: v Črnem Kalu si prevrtal 3 smeri, vpišeš 3x enake potne stroške.</t>
        </r>
      </text>
    </comment>
    <comment ref="T239" authorId="0" shapeId="0" xr:uid="{00000000-0006-0000-0000-0000E5000000}">
      <text>
        <r>
          <rPr>
            <b/>
            <sz val="9"/>
            <color indexed="81"/>
            <rFont val="Tahoma"/>
            <family val="2"/>
            <charset val="238"/>
          </rPr>
          <t>Dejanski prevoženi km za ta dan dela - vpiši za vsako smer posebej. Primer: v Črnem Kalu si prevrtal 3 smeri, vpišeš 3x enake potne stroške.</t>
        </r>
      </text>
    </comment>
    <comment ref="T240" authorId="0" shapeId="0" xr:uid="{00000000-0006-0000-0000-0000E6000000}">
      <text>
        <r>
          <rPr>
            <b/>
            <sz val="9"/>
            <color indexed="81"/>
            <rFont val="Tahoma"/>
            <family val="2"/>
            <charset val="238"/>
          </rPr>
          <t>Dejanski prevoženi km za ta dan dela - vpiši za vsako smer posebej. Primer: v Črnem Kalu si prevrtal 3 smeri, vpišeš 3x enake potne stroške.</t>
        </r>
      </text>
    </comment>
    <comment ref="T241" authorId="0" shapeId="0" xr:uid="{00000000-0006-0000-0000-0000E7000000}">
      <text>
        <r>
          <rPr>
            <b/>
            <sz val="9"/>
            <color indexed="81"/>
            <rFont val="Tahoma"/>
            <family val="2"/>
            <charset val="238"/>
          </rPr>
          <t>Dejanski prevoženi km za ta dan dela - vpiši za vsako smer posebej. Primer: v Črnem Kalu si prevrtal 3 smeri, vpišeš 3x enake potne stroške.</t>
        </r>
      </text>
    </comment>
    <comment ref="T242" authorId="0" shapeId="0" xr:uid="{00000000-0006-0000-0000-0000E8000000}">
      <text>
        <r>
          <rPr>
            <b/>
            <sz val="9"/>
            <color indexed="81"/>
            <rFont val="Tahoma"/>
            <family val="2"/>
            <charset val="238"/>
          </rPr>
          <t>Dejanski prevoženi km za ta dan dela - vpiši za vsako smer posebej. Primer: v Črnem Kalu si prevrtal 3 smeri, vpišeš 3x enake potne stroške.</t>
        </r>
      </text>
    </comment>
    <comment ref="T243" authorId="0" shapeId="0" xr:uid="{00000000-0006-0000-0000-0000E9000000}">
      <text>
        <r>
          <rPr>
            <b/>
            <sz val="9"/>
            <color indexed="81"/>
            <rFont val="Tahoma"/>
            <family val="2"/>
            <charset val="238"/>
          </rPr>
          <t>Dejanski prevoženi km za ta dan dela - vpiši za vsako smer posebej. Primer: v Črnem Kalu si prevrtal 3 smeri, vpišeš 3x enake potne stroške.</t>
        </r>
      </text>
    </comment>
    <comment ref="T244" authorId="0" shapeId="0" xr:uid="{00000000-0006-0000-0000-0000EA000000}">
      <text>
        <r>
          <rPr>
            <b/>
            <sz val="9"/>
            <color indexed="81"/>
            <rFont val="Tahoma"/>
            <family val="2"/>
            <charset val="238"/>
          </rPr>
          <t>Dejanski prevoženi km za ta dan dela - vpiši za vsako smer posebej. Primer: v Črnem Kalu si prevrtal 3 smeri, vpišeš 3x enake potne stroške.</t>
        </r>
      </text>
    </comment>
    <comment ref="T245" authorId="0" shapeId="0" xr:uid="{00000000-0006-0000-0000-0000EB000000}">
      <text>
        <r>
          <rPr>
            <b/>
            <sz val="9"/>
            <color indexed="81"/>
            <rFont val="Tahoma"/>
            <family val="2"/>
            <charset val="238"/>
          </rPr>
          <t>Dejanski prevoženi km za ta dan dela - vpiši za vsako smer posebej. Primer: v Črnem Kalu si prevrtal 3 smeri, vpišeš 3x enake potne stroške.</t>
        </r>
      </text>
    </comment>
    <comment ref="T246" authorId="0" shapeId="0" xr:uid="{00000000-0006-0000-0000-0000EC000000}">
      <text>
        <r>
          <rPr>
            <b/>
            <sz val="9"/>
            <color indexed="81"/>
            <rFont val="Tahoma"/>
            <family val="2"/>
            <charset val="238"/>
          </rPr>
          <t>Dejanski prevoženi km za ta dan dela - vpiši za vsako smer posebej. Primer: v Črnem Kalu si prevrtal 3 smeri, vpišeš 3x enake potne stroške.</t>
        </r>
      </text>
    </comment>
    <comment ref="T247" authorId="0" shapeId="0" xr:uid="{00000000-0006-0000-0000-0000ED000000}">
      <text>
        <r>
          <rPr>
            <b/>
            <sz val="9"/>
            <color indexed="81"/>
            <rFont val="Tahoma"/>
            <family val="2"/>
            <charset val="238"/>
          </rPr>
          <t>Dejanski prevoženi km za ta dan dela - vpiši za vsako smer posebej. Primer: v Črnem Kalu si prevrtal 3 smeri, vpišeš 3x enake potne stroške.</t>
        </r>
      </text>
    </comment>
    <comment ref="T248" authorId="0" shapeId="0" xr:uid="{00000000-0006-0000-0000-0000EE000000}">
      <text>
        <r>
          <rPr>
            <b/>
            <sz val="9"/>
            <color indexed="81"/>
            <rFont val="Tahoma"/>
            <family val="2"/>
            <charset val="238"/>
          </rPr>
          <t>Dejanski prevoženi km za ta dan dela - vpiši za vsako smer posebej. Primer: v Črnem Kalu si prevrtal 3 smeri, vpišeš 3x enake potne stroške.</t>
        </r>
      </text>
    </comment>
    <comment ref="T249" authorId="0" shapeId="0" xr:uid="{00000000-0006-0000-0000-0000EF000000}">
      <text>
        <r>
          <rPr>
            <b/>
            <sz val="9"/>
            <color indexed="81"/>
            <rFont val="Tahoma"/>
            <family val="2"/>
            <charset val="238"/>
          </rPr>
          <t>Dejanski prevoženi km za ta dan dela - vpiši za vsako smer posebej. Primer: v Črnem Kalu si prevrtal 3 smeri, vpišeš 3x enake potne stroške.</t>
        </r>
      </text>
    </comment>
    <comment ref="T250" authorId="0" shapeId="0" xr:uid="{00000000-0006-0000-0000-0000F0000000}">
      <text>
        <r>
          <rPr>
            <b/>
            <sz val="9"/>
            <color indexed="81"/>
            <rFont val="Tahoma"/>
            <family val="2"/>
            <charset val="238"/>
          </rPr>
          <t>Dejanski prevoženi km za ta dan dela - vpiši za vsako smer posebej. Primer: v Črnem Kalu si prevrtal 3 smeri, vpišeš 3x enake potne stroške.</t>
        </r>
      </text>
    </comment>
    <comment ref="T251" authorId="0" shapeId="0" xr:uid="{00000000-0006-0000-0000-0000F1000000}">
      <text>
        <r>
          <rPr>
            <b/>
            <sz val="9"/>
            <color indexed="81"/>
            <rFont val="Tahoma"/>
            <family val="2"/>
            <charset val="238"/>
          </rPr>
          <t>Dejanski prevoženi km za ta dan dela - vpiši za vsako smer posebej. Primer: v Črnem Kalu si prevrtal 3 smeri, vpišeš 3x enake potne stroške.</t>
        </r>
      </text>
    </comment>
    <comment ref="T252" authorId="0" shapeId="0" xr:uid="{00000000-0006-0000-0000-0000F2000000}">
      <text>
        <r>
          <rPr>
            <b/>
            <sz val="9"/>
            <color indexed="81"/>
            <rFont val="Tahoma"/>
            <family val="2"/>
            <charset val="238"/>
          </rPr>
          <t>Dejanski prevoženi km za ta dan dela - vpiši za vsako smer posebej. Primer: v Črnem Kalu si prevrtal 3 smeri, vpišeš 3x enake potne stroške.</t>
        </r>
      </text>
    </comment>
    <comment ref="T253" authorId="0" shapeId="0" xr:uid="{00000000-0006-0000-0000-0000F3000000}">
      <text>
        <r>
          <rPr>
            <b/>
            <sz val="9"/>
            <color indexed="81"/>
            <rFont val="Tahoma"/>
            <family val="2"/>
            <charset val="238"/>
          </rPr>
          <t>Dejanski prevoženi km za ta dan dela - vpiši za vsako smer posebej. Primer: v Črnem Kalu si prevrtal 3 smeri, vpišeš 3x enake potne stroške.</t>
        </r>
      </text>
    </comment>
    <comment ref="T254" authorId="0" shapeId="0" xr:uid="{00000000-0006-0000-0000-0000F4000000}">
      <text>
        <r>
          <rPr>
            <b/>
            <sz val="9"/>
            <color indexed="81"/>
            <rFont val="Tahoma"/>
            <family val="2"/>
            <charset val="238"/>
          </rPr>
          <t>Dejanski prevoženi km za ta dan dela - vpiši za vsako smer posebej. Primer: v Črnem Kalu si prevrtal 3 smeri, vpišeš 3x enake potne stroške.</t>
        </r>
      </text>
    </comment>
    <comment ref="T255" authorId="0" shapeId="0" xr:uid="{00000000-0006-0000-0000-0000F5000000}">
      <text>
        <r>
          <rPr>
            <b/>
            <sz val="9"/>
            <color indexed="81"/>
            <rFont val="Tahoma"/>
            <family val="2"/>
            <charset val="238"/>
          </rPr>
          <t>Dejanski prevoženi km za ta dan dela - vpiši za vsako smer posebej. Primer: v Črnem Kalu si prevrtal 3 smeri, vpišeš 3x enake potne stroške.</t>
        </r>
      </text>
    </comment>
    <comment ref="T256" authorId="0" shapeId="0" xr:uid="{00000000-0006-0000-0000-0000F6000000}">
      <text>
        <r>
          <rPr>
            <b/>
            <sz val="9"/>
            <color indexed="81"/>
            <rFont val="Tahoma"/>
            <family val="2"/>
            <charset val="238"/>
          </rPr>
          <t>Dejanski prevoženi km za ta dan dela - vpiši za vsako smer posebej. Primer: v Črnem Kalu si prevrtal 3 smeri, vpišeš 3x enake potne stroške.</t>
        </r>
      </text>
    </comment>
    <comment ref="T257" authorId="0" shapeId="0" xr:uid="{00000000-0006-0000-0000-0000F7000000}">
      <text>
        <r>
          <rPr>
            <b/>
            <sz val="9"/>
            <color indexed="81"/>
            <rFont val="Tahoma"/>
            <family val="2"/>
            <charset val="238"/>
          </rPr>
          <t>Dejanski prevoženi km za ta dan dela - vpiši za vsako smer posebej. Primer: v Črnem Kalu si prevrtal 3 smeri, vpišeš 3x enake potne stroške.</t>
        </r>
      </text>
    </comment>
    <comment ref="T258" authorId="0" shapeId="0" xr:uid="{00000000-0006-0000-0000-0000F8000000}">
      <text>
        <r>
          <rPr>
            <b/>
            <sz val="9"/>
            <color indexed="81"/>
            <rFont val="Tahoma"/>
            <family val="2"/>
            <charset val="238"/>
          </rPr>
          <t>Dejanski prevoženi km za ta dan dela - vpiši za vsako smer posebej. Primer: v Črnem Kalu si prevrtal 3 smeri, vpišeš 3x enake potne stroške.</t>
        </r>
      </text>
    </comment>
    <comment ref="T259" authorId="0" shapeId="0" xr:uid="{00000000-0006-0000-0000-0000F9000000}">
      <text>
        <r>
          <rPr>
            <b/>
            <sz val="9"/>
            <color indexed="81"/>
            <rFont val="Tahoma"/>
            <family val="2"/>
            <charset val="238"/>
          </rPr>
          <t>Dejanski prevoženi km za ta dan dela - vpiši za vsako smer posebej. Primer: v Črnem Kalu si prevrtal 3 smeri, vpišeš 3x enake potne stroške.</t>
        </r>
      </text>
    </comment>
    <comment ref="T260" authorId="0" shapeId="0" xr:uid="{00000000-0006-0000-0000-0000FA000000}">
      <text>
        <r>
          <rPr>
            <b/>
            <sz val="9"/>
            <color indexed="81"/>
            <rFont val="Tahoma"/>
            <family val="2"/>
            <charset val="238"/>
          </rPr>
          <t>Dejanski prevoženi km za ta dan dela - vpiši za vsako smer posebej. Primer: v Črnem Kalu si prevrtal 3 smeri, vpišeš 3x enake potne stroške.</t>
        </r>
      </text>
    </comment>
    <comment ref="T261" authorId="0" shapeId="0" xr:uid="{00000000-0006-0000-0000-0000FB000000}">
      <text>
        <r>
          <rPr>
            <b/>
            <sz val="9"/>
            <color indexed="81"/>
            <rFont val="Tahoma"/>
            <family val="2"/>
            <charset val="238"/>
          </rPr>
          <t>Dejanski prevoženi km za ta dan dela - vpiši za vsako smer posebej. Primer: v Črnem Kalu si prevrtal 3 smeri, vpišeš 3x enake potne stroške.</t>
        </r>
      </text>
    </comment>
    <comment ref="T262" authorId="0" shapeId="0" xr:uid="{00000000-0006-0000-0000-0000FC000000}">
      <text>
        <r>
          <rPr>
            <b/>
            <sz val="9"/>
            <color indexed="81"/>
            <rFont val="Tahoma"/>
            <family val="2"/>
            <charset val="238"/>
          </rPr>
          <t>Dejanski prevoženi km za ta dan dela - vpiši za vsako smer posebej. Primer: v Črnem Kalu si prevrtal 3 smeri, vpišeš 3x enake potne stroške.</t>
        </r>
      </text>
    </comment>
    <comment ref="T263" authorId="0" shapeId="0" xr:uid="{00000000-0006-0000-0000-0000FD000000}">
      <text>
        <r>
          <rPr>
            <b/>
            <sz val="9"/>
            <color indexed="81"/>
            <rFont val="Tahoma"/>
            <family val="2"/>
            <charset val="238"/>
          </rPr>
          <t>Dejanski prevoženi km za ta dan dela - vpiši za vsako smer posebej. Primer: v Črnem Kalu si prevrtal 3 smeri, vpišeš 3x enake potne stroške.</t>
        </r>
      </text>
    </comment>
    <comment ref="T264" authorId="0" shapeId="0" xr:uid="{00000000-0006-0000-0000-0000FE000000}">
      <text>
        <r>
          <rPr>
            <b/>
            <sz val="9"/>
            <color indexed="81"/>
            <rFont val="Tahoma"/>
            <family val="2"/>
            <charset val="238"/>
          </rPr>
          <t>Dejanski prevoženi km za ta dan dela - vpiši za vsako smer posebej. Primer: v Črnem Kalu si prevrtal 3 smeri, vpišeš 3x enake potne stroške.</t>
        </r>
      </text>
    </comment>
    <comment ref="T265" authorId="0" shapeId="0" xr:uid="{00000000-0006-0000-0000-0000FF000000}">
      <text>
        <r>
          <rPr>
            <b/>
            <sz val="9"/>
            <color indexed="81"/>
            <rFont val="Tahoma"/>
            <family val="2"/>
            <charset val="238"/>
          </rPr>
          <t>Dejanski prevoženi km za ta dan dela - vpiši za vsako smer posebej. Primer: v Črnem Kalu si prevrtal 3 smeri, vpišeš 3x enake potne stroške.</t>
        </r>
      </text>
    </comment>
    <comment ref="T266" authorId="0" shapeId="0" xr:uid="{00000000-0006-0000-0000-000000010000}">
      <text>
        <r>
          <rPr>
            <b/>
            <sz val="9"/>
            <color indexed="81"/>
            <rFont val="Tahoma"/>
            <family val="2"/>
            <charset val="238"/>
          </rPr>
          <t>Dejanski prevoženi km za ta dan dela - vpiši za vsako smer posebej. Primer: v Črnem Kalu si prevrtal 3 smeri, vpišeš 3x enake potne stroške.</t>
        </r>
      </text>
    </comment>
    <comment ref="T267" authorId="0" shapeId="0" xr:uid="{00000000-0006-0000-0000-000001010000}">
      <text>
        <r>
          <rPr>
            <b/>
            <sz val="9"/>
            <color indexed="81"/>
            <rFont val="Tahoma"/>
            <family val="2"/>
            <charset val="238"/>
          </rPr>
          <t>Dejanski prevoženi km za ta dan dela - vpiši za vsako smer posebej. Primer: v Črnem Kalu si prevrtal 3 smeri, vpišeš 3x enake potne stroške.</t>
        </r>
      </text>
    </comment>
    <comment ref="T268" authorId="0" shapeId="0" xr:uid="{00000000-0006-0000-0000-000002010000}">
      <text>
        <r>
          <rPr>
            <b/>
            <sz val="9"/>
            <color indexed="81"/>
            <rFont val="Tahoma"/>
            <family val="2"/>
            <charset val="238"/>
          </rPr>
          <t>Dejanski prevoženi km za ta dan dela - vpiši za vsako smer posebej. Primer: v Črnem Kalu si prevrtal 3 smeri, vpišeš 3x enake potne stroške.</t>
        </r>
      </text>
    </comment>
    <comment ref="T269" authorId="0" shapeId="0" xr:uid="{00000000-0006-0000-0000-000003010000}">
      <text>
        <r>
          <rPr>
            <b/>
            <sz val="9"/>
            <color indexed="81"/>
            <rFont val="Tahoma"/>
            <family val="2"/>
            <charset val="238"/>
          </rPr>
          <t>Dejanski prevoženi km za ta dan dela - vpiši za vsako smer posebej. Primer: v Črnem Kalu si prevrtal 3 smeri, vpišeš 3x enake potne stroške.</t>
        </r>
      </text>
    </comment>
    <comment ref="T270" authorId="0" shapeId="0" xr:uid="{00000000-0006-0000-0000-000004010000}">
      <text>
        <r>
          <rPr>
            <b/>
            <sz val="9"/>
            <color indexed="81"/>
            <rFont val="Tahoma"/>
            <family val="2"/>
            <charset val="238"/>
          </rPr>
          <t>Dejanski prevoženi km za ta dan dela - vpiši za vsako smer posebej. Primer: v Črnem Kalu si prevrtal 3 smeri, vpišeš 3x enake potne stroške.</t>
        </r>
      </text>
    </comment>
    <comment ref="T271" authorId="0" shapeId="0" xr:uid="{00000000-0006-0000-0000-000005010000}">
      <text>
        <r>
          <rPr>
            <b/>
            <sz val="9"/>
            <color indexed="81"/>
            <rFont val="Tahoma"/>
            <family val="2"/>
            <charset val="238"/>
          </rPr>
          <t>Dejanski prevoženi km za ta dan dela - vpiši za vsako smer posebej. Primer: v Črnem Kalu si prevrtal 3 smeri, vpišeš 3x enake potne stroške.</t>
        </r>
      </text>
    </comment>
    <comment ref="T272" authorId="0" shapeId="0" xr:uid="{00000000-0006-0000-0000-000006010000}">
      <text>
        <r>
          <rPr>
            <b/>
            <sz val="9"/>
            <color indexed="81"/>
            <rFont val="Tahoma"/>
            <family val="2"/>
            <charset val="238"/>
          </rPr>
          <t>Dejanski prevoženi km za ta dan dela - vpiši za vsako smer posebej. Primer: v Črnem Kalu si prevrtal 3 smeri, vpišeš 3x enake potne stroške.</t>
        </r>
      </text>
    </comment>
    <comment ref="T273" authorId="0" shapeId="0" xr:uid="{00000000-0006-0000-0000-000007010000}">
      <text>
        <r>
          <rPr>
            <b/>
            <sz val="9"/>
            <color indexed="81"/>
            <rFont val="Tahoma"/>
            <family val="2"/>
            <charset val="238"/>
          </rPr>
          <t>Dejanski prevoženi km za ta dan dela - vpiši za vsako smer posebej. Primer: v Črnem Kalu si prevrtal 3 smeri, vpišeš 3x enake potne stroške.</t>
        </r>
      </text>
    </comment>
    <comment ref="T274" authorId="0" shapeId="0" xr:uid="{00000000-0006-0000-0000-000008010000}">
      <text>
        <r>
          <rPr>
            <b/>
            <sz val="9"/>
            <color indexed="81"/>
            <rFont val="Tahoma"/>
            <family val="2"/>
            <charset val="238"/>
          </rPr>
          <t>Dejanski prevoženi km za ta dan dela - vpiši za vsako smer posebej. Primer: v Črnem Kalu si prevrtal 3 smeri, vpišeš 3x enake potne stroške.</t>
        </r>
      </text>
    </comment>
    <comment ref="T275" authorId="0" shapeId="0" xr:uid="{00000000-0006-0000-0000-000009010000}">
      <text>
        <r>
          <rPr>
            <b/>
            <sz val="9"/>
            <color indexed="81"/>
            <rFont val="Tahoma"/>
            <family val="2"/>
            <charset val="238"/>
          </rPr>
          <t>Dejanski prevoženi km za ta dan dela - vpiši za vsako smer posebej. Primer: v Črnem Kalu si prevrtal 3 smeri, vpišeš 3x enake potne stroške.</t>
        </r>
      </text>
    </comment>
    <comment ref="T276" authorId="0" shapeId="0" xr:uid="{00000000-0006-0000-0000-00000A010000}">
      <text>
        <r>
          <rPr>
            <b/>
            <sz val="9"/>
            <color indexed="81"/>
            <rFont val="Tahoma"/>
            <family val="2"/>
            <charset val="238"/>
          </rPr>
          <t>Dejanski prevoženi km za ta dan dela - vpiši za vsako smer posebej. Primer: v Črnem Kalu si prevrtal 3 smeri, vpišeš 3x enake potne stroške.</t>
        </r>
      </text>
    </comment>
    <comment ref="T277" authorId="0" shapeId="0" xr:uid="{00000000-0006-0000-0000-00000B010000}">
      <text>
        <r>
          <rPr>
            <b/>
            <sz val="9"/>
            <color indexed="81"/>
            <rFont val="Tahoma"/>
            <family val="2"/>
            <charset val="238"/>
          </rPr>
          <t>Dejanski prevoženi km za ta dan dela - vpiši za vsako smer posebej. Primer: v Črnem Kalu si prevrtal 3 smeri, vpišeš 3x enake potne stroške.</t>
        </r>
      </text>
    </comment>
    <comment ref="T278" authorId="0" shapeId="0" xr:uid="{00000000-0006-0000-0000-00000C010000}">
      <text>
        <r>
          <rPr>
            <b/>
            <sz val="9"/>
            <color indexed="81"/>
            <rFont val="Tahoma"/>
            <family val="2"/>
            <charset val="238"/>
          </rPr>
          <t>Dejanski prevoženi km za ta dan dela - vpiši za vsako smer posebej. Primer: v Črnem Kalu si prevrtal 3 smeri, vpišeš 3x enake potne stroške.</t>
        </r>
      </text>
    </comment>
    <comment ref="T279" authorId="0" shapeId="0" xr:uid="{00000000-0006-0000-0000-00000D010000}">
      <text>
        <r>
          <rPr>
            <b/>
            <sz val="9"/>
            <color indexed="81"/>
            <rFont val="Tahoma"/>
            <family val="2"/>
            <charset val="238"/>
          </rPr>
          <t>Dejanski prevoženi km za ta dan dela - vpiši za vsako smer posebej. Primer: v Črnem Kalu si prevrtal 3 smeri, vpišeš 3x enake potne stroške.</t>
        </r>
      </text>
    </comment>
    <comment ref="T280" authorId="0" shapeId="0" xr:uid="{00000000-0006-0000-0000-00000E010000}">
      <text>
        <r>
          <rPr>
            <b/>
            <sz val="9"/>
            <color indexed="81"/>
            <rFont val="Tahoma"/>
            <family val="2"/>
            <charset val="238"/>
          </rPr>
          <t>Dejanski prevoženi km za ta dan dela - vpiši za vsako smer posebej. Primer: v Črnem Kalu si prevrtal 3 smeri, vpišeš 3x enake potne stroške.</t>
        </r>
      </text>
    </comment>
    <comment ref="T281" authorId="0" shapeId="0" xr:uid="{00000000-0006-0000-0000-00000F010000}">
      <text>
        <r>
          <rPr>
            <b/>
            <sz val="9"/>
            <color indexed="81"/>
            <rFont val="Tahoma"/>
            <family val="2"/>
            <charset val="238"/>
          </rPr>
          <t>Dejanski prevoženi km za ta dan dela - vpiši za vsako smer posebej. Primer: v Črnem Kalu si prevrtal 3 smeri, vpišeš 3x enake potne stroške.</t>
        </r>
      </text>
    </comment>
    <comment ref="T282" authorId="0" shapeId="0" xr:uid="{00000000-0006-0000-0000-000010010000}">
      <text>
        <r>
          <rPr>
            <b/>
            <sz val="9"/>
            <color indexed="81"/>
            <rFont val="Tahoma"/>
            <family val="2"/>
            <charset val="238"/>
          </rPr>
          <t>Dejanski prevoženi km za ta dan dela - vpiši za vsako smer posebej. Primer: v Črnem Kalu si prevrtal 3 smeri, vpišeš 3x enake potne stroške.</t>
        </r>
      </text>
    </comment>
    <comment ref="T283" authorId="0" shapeId="0" xr:uid="{00000000-0006-0000-0000-000011010000}">
      <text>
        <r>
          <rPr>
            <b/>
            <sz val="9"/>
            <color indexed="81"/>
            <rFont val="Tahoma"/>
            <family val="2"/>
            <charset val="238"/>
          </rPr>
          <t>Dejanski prevoženi km za ta dan dela - vpiši za vsako smer posebej. Primer: v Črnem Kalu si prevrtal 3 smeri, vpišeš 3x enake potne stroške.</t>
        </r>
      </text>
    </comment>
    <comment ref="T284" authorId="0" shapeId="0" xr:uid="{00000000-0006-0000-0000-000012010000}">
      <text>
        <r>
          <rPr>
            <b/>
            <sz val="9"/>
            <color indexed="81"/>
            <rFont val="Tahoma"/>
            <family val="2"/>
            <charset val="238"/>
          </rPr>
          <t>Dejanski prevoženi km za ta dan dela - vpiši za vsako smer posebej. Primer: v Črnem Kalu si prevrtal 3 smeri, vpišeš 3x enake potne stroške.</t>
        </r>
      </text>
    </comment>
    <comment ref="T285" authorId="0" shapeId="0" xr:uid="{00000000-0006-0000-0000-000013010000}">
      <text>
        <r>
          <rPr>
            <b/>
            <sz val="9"/>
            <color indexed="81"/>
            <rFont val="Tahoma"/>
            <family val="2"/>
            <charset val="238"/>
          </rPr>
          <t>Dejanski prevoženi km za ta dan dela - vpiši za vsako smer posebej. Primer: v Črnem Kalu si prevrtal 3 smeri, vpišeš 3x enake potne stroške.</t>
        </r>
      </text>
    </comment>
    <comment ref="T286" authorId="0" shapeId="0" xr:uid="{00000000-0006-0000-0000-000014010000}">
      <text>
        <r>
          <rPr>
            <b/>
            <sz val="9"/>
            <color indexed="81"/>
            <rFont val="Tahoma"/>
            <family val="2"/>
            <charset val="238"/>
          </rPr>
          <t>Dejanski prevoženi km za ta dan dela - vpiši za vsako smer posebej. Primer: v Črnem Kalu si prevrtal 3 smeri, vpišeš 3x enake potne stroške.</t>
        </r>
      </text>
    </comment>
    <comment ref="T287" authorId="0" shapeId="0" xr:uid="{00000000-0006-0000-0000-000015010000}">
      <text>
        <r>
          <rPr>
            <b/>
            <sz val="9"/>
            <color indexed="81"/>
            <rFont val="Tahoma"/>
            <family val="2"/>
            <charset val="238"/>
          </rPr>
          <t>Dejanski prevoženi km za ta dan dela - vpiši za vsako smer posebej. Primer: v Črnem Kalu si prevrtal 3 smeri, vpišeš 3x enake potne stroške.</t>
        </r>
      </text>
    </comment>
    <comment ref="T288" authorId="0" shapeId="0" xr:uid="{00000000-0006-0000-0000-000016010000}">
      <text>
        <r>
          <rPr>
            <b/>
            <sz val="9"/>
            <color indexed="81"/>
            <rFont val="Tahoma"/>
            <family val="2"/>
            <charset val="238"/>
          </rPr>
          <t>Dejanski prevoženi km za ta dan dela - vpiši za vsako smer posebej. Primer: v Črnem Kalu si prevrtal 3 smeri, vpišeš 3x enake potne stroške.</t>
        </r>
      </text>
    </comment>
    <comment ref="T289" authorId="0" shapeId="0" xr:uid="{00000000-0006-0000-0000-000017010000}">
      <text>
        <r>
          <rPr>
            <b/>
            <sz val="9"/>
            <color indexed="81"/>
            <rFont val="Tahoma"/>
            <family val="2"/>
            <charset val="238"/>
          </rPr>
          <t>Dejanski prevoženi km za ta dan dela - vpiši za vsako smer posebej. Primer: v Črnem Kalu si prevrtal 3 smeri, vpišeš 3x enake potne stroške.</t>
        </r>
      </text>
    </comment>
    <comment ref="T290" authorId="0" shapeId="0" xr:uid="{00000000-0006-0000-0000-000018010000}">
      <text>
        <r>
          <rPr>
            <b/>
            <sz val="9"/>
            <color indexed="81"/>
            <rFont val="Tahoma"/>
            <family val="2"/>
            <charset val="238"/>
          </rPr>
          <t>Dejanski prevoženi km za ta dan dela - vpiši za vsako smer posebej. Primer: v Črnem Kalu si prevrtal 3 smeri, vpišeš 3x enake potne stroške.</t>
        </r>
      </text>
    </comment>
    <comment ref="T291" authorId="0" shapeId="0" xr:uid="{00000000-0006-0000-0000-000019010000}">
      <text>
        <r>
          <rPr>
            <b/>
            <sz val="9"/>
            <color indexed="81"/>
            <rFont val="Tahoma"/>
            <family val="2"/>
            <charset val="238"/>
          </rPr>
          <t>Dejanski prevoženi km za ta dan dela - vpiši za vsako smer posebej. Primer: v Črnem Kalu si prevrtal 3 smeri, vpišeš 3x enake potne stroške.</t>
        </r>
      </text>
    </comment>
    <comment ref="T292" authorId="0" shapeId="0" xr:uid="{00000000-0006-0000-0000-00001A010000}">
      <text>
        <r>
          <rPr>
            <b/>
            <sz val="9"/>
            <color indexed="81"/>
            <rFont val="Tahoma"/>
            <family val="2"/>
            <charset val="238"/>
          </rPr>
          <t>Dejanski prevoženi km za ta dan dela - vpiši za vsako smer posebej. Primer: v Črnem Kalu si prevrtal 3 smeri, vpišeš 3x enake potne stroške.</t>
        </r>
      </text>
    </comment>
    <comment ref="T293" authorId="0" shapeId="0" xr:uid="{00000000-0006-0000-0000-00001B010000}">
      <text>
        <r>
          <rPr>
            <b/>
            <sz val="9"/>
            <color indexed="81"/>
            <rFont val="Tahoma"/>
            <family val="2"/>
            <charset val="238"/>
          </rPr>
          <t>Dejanski prevoženi km za ta dan dela - vpiši za vsako smer posebej. Primer: v Črnem Kalu si prevrtal 3 smeri, vpišeš 3x enake potne stroške.</t>
        </r>
      </text>
    </comment>
    <comment ref="T294" authorId="0" shapeId="0" xr:uid="{00000000-0006-0000-0000-00001C010000}">
      <text>
        <r>
          <rPr>
            <b/>
            <sz val="9"/>
            <color indexed="81"/>
            <rFont val="Tahoma"/>
            <family val="2"/>
            <charset val="238"/>
          </rPr>
          <t>Dejanski prevoženi km za ta dan dela - vpiši za vsako smer posebej. Primer: v Črnem Kalu si prevrtal 3 smeri, vpišeš 3x enake potne stroške.</t>
        </r>
      </text>
    </comment>
    <comment ref="T295" authorId="0" shapeId="0" xr:uid="{00000000-0006-0000-0000-00001D010000}">
      <text>
        <r>
          <rPr>
            <b/>
            <sz val="9"/>
            <color indexed="81"/>
            <rFont val="Tahoma"/>
            <family val="2"/>
            <charset val="238"/>
          </rPr>
          <t>Dejanski prevoženi km za ta dan dela - vpiši za vsako smer posebej. Primer: v Črnem Kalu si prevrtal 3 smeri, vpišeš 3x enake potne stroške.</t>
        </r>
      </text>
    </comment>
    <comment ref="T296" authorId="0" shapeId="0" xr:uid="{00000000-0006-0000-0000-00001E010000}">
      <text>
        <r>
          <rPr>
            <b/>
            <sz val="9"/>
            <color indexed="81"/>
            <rFont val="Tahoma"/>
            <family val="2"/>
            <charset val="238"/>
          </rPr>
          <t>Dejanski prevoženi km za ta dan dela - vpiši za vsako smer posebej. Primer: v Črnem Kalu si prevrtal 3 smeri, vpišeš 3x enake potne stroške.</t>
        </r>
      </text>
    </comment>
    <comment ref="T297" authorId="0" shapeId="0" xr:uid="{00000000-0006-0000-0000-00001F010000}">
      <text>
        <r>
          <rPr>
            <b/>
            <sz val="9"/>
            <color indexed="81"/>
            <rFont val="Tahoma"/>
            <family val="2"/>
            <charset val="238"/>
          </rPr>
          <t>Dejanski prevoženi km za ta dan dela - vpiši za vsako smer posebej. Primer: v Črnem Kalu si prevrtal 3 smeri, vpišeš 3x enake potne stroške.</t>
        </r>
      </text>
    </comment>
    <comment ref="T298" authorId="0" shapeId="0" xr:uid="{00000000-0006-0000-0000-000020010000}">
      <text>
        <r>
          <rPr>
            <b/>
            <sz val="9"/>
            <color indexed="81"/>
            <rFont val="Tahoma"/>
            <family val="2"/>
            <charset val="238"/>
          </rPr>
          <t>Dejanski prevoženi km za ta dan dela - vpiši za vsako smer posebej. Primer: v Črnem Kalu si prevrtal 3 smeri, vpišeš 3x enake potne stroške.</t>
        </r>
      </text>
    </comment>
    <comment ref="T299" authorId="0" shapeId="0" xr:uid="{00000000-0006-0000-0000-000021010000}">
      <text>
        <r>
          <rPr>
            <b/>
            <sz val="9"/>
            <color indexed="81"/>
            <rFont val="Tahoma"/>
            <family val="2"/>
            <charset val="238"/>
          </rPr>
          <t>Dejanski prevoženi km za ta dan dela - vpiši za vsako smer posebej. Primer: v Črnem Kalu si prevrtal 3 smeri, vpišeš 3x enake potne stroške.</t>
        </r>
      </text>
    </comment>
    <comment ref="T300" authorId="0" shapeId="0" xr:uid="{00000000-0006-0000-0000-000022010000}">
      <text>
        <r>
          <rPr>
            <b/>
            <sz val="9"/>
            <color indexed="81"/>
            <rFont val="Tahoma"/>
            <family val="2"/>
            <charset val="238"/>
          </rPr>
          <t>Dejanski prevoženi km za ta dan dela - vpiši za vsako smer posebej. Primer: v Črnem Kalu si prevrtal 3 smeri, vpišeš 3x enake potne stroške.</t>
        </r>
      </text>
    </comment>
  </commentList>
</comments>
</file>

<file path=xl/sharedStrings.xml><?xml version="1.0" encoding="utf-8"?>
<sst xmlns="http://schemas.openxmlformats.org/spreadsheetml/2006/main" count="106" uniqueCount="80">
  <si>
    <t>OPREMLJEVALEC:</t>
  </si>
  <si>
    <t>OBDOBJE DELA:</t>
  </si>
  <si>
    <t>Zaslužek:</t>
  </si>
  <si>
    <t>Potni stroški:</t>
  </si>
  <si>
    <t>Opremljevalec z izpolnjevanjem obrazca zagotavlja točnost vnesenih podatkov in kvalitetno opravljeno delo.</t>
  </si>
  <si>
    <t>Datum dela</t>
  </si>
  <si>
    <t>f_km</t>
  </si>
  <si>
    <t>date_km_cost</t>
  </si>
  <si>
    <t>Plezališče</t>
  </si>
  <si>
    <t>Smer</t>
  </si>
  <si>
    <t>Tip dela</t>
  </si>
  <si>
    <t>Tip svedrovcev</t>
  </si>
  <si>
    <t>tip dela</t>
  </si>
  <si>
    <t>postavka</t>
  </si>
  <si>
    <t>Število svedrovcev</t>
  </si>
  <si>
    <t>Obračun dela</t>
  </si>
  <si>
    <t>tip sidrišča</t>
  </si>
  <si>
    <t>Sidrišče</t>
  </si>
  <si>
    <t>obračun - sidrišče</t>
  </si>
  <si>
    <t>Prevoženi km</t>
  </si>
  <si>
    <t>km_cost</t>
  </si>
  <si>
    <t>Opombe</t>
  </si>
  <si>
    <t>Zaslužek</t>
  </si>
  <si>
    <t>Potni stroški</t>
  </si>
  <si>
    <t>Opis</t>
  </si>
  <si>
    <t>Ure skupaj</t>
  </si>
  <si>
    <t>Skupaj</t>
  </si>
  <si>
    <t>Znesek</t>
  </si>
  <si>
    <t>Račun izdan pri</t>
  </si>
  <si>
    <t>Datum računa</t>
  </si>
  <si>
    <t>opremljanje smeri</t>
  </si>
  <si>
    <t>dodatno delo</t>
  </si>
  <si>
    <t>skupinske akcije</t>
  </si>
  <si>
    <t>potni stroški</t>
  </si>
  <si>
    <t>materialni stroški</t>
  </si>
  <si>
    <t>PLAČILO ZA OPREMLJANJE SMERI</t>
  </si>
  <si>
    <t>Postavke veljajo od 1.1.2018 naprej. Vsi zneski so bruto postavke.</t>
  </si>
  <si>
    <t>prevrtavanje</t>
  </si>
  <si>
    <t>novi</t>
  </si>
  <si>
    <t>Ekspanzijski svedrovci</t>
  </si>
  <si>
    <t>Lepljeni svedrovci</t>
  </si>
  <si>
    <t>Ekspanzijsko sidrišče</t>
  </si>
  <si>
    <t>Lepljeno sidrišče</t>
  </si>
  <si>
    <t>Dodatno delo</t>
  </si>
  <si>
    <t>10€/h</t>
  </si>
  <si>
    <t>Skupinske akcije</t>
  </si>
  <si>
    <t>50€/dan (vsaj 8h dela)</t>
  </si>
  <si>
    <t>30€/dan (vsaj 4h dela)</t>
  </si>
  <si>
    <t>0,1€/km</t>
  </si>
  <si>
    <t>SKUPINSKE AKCIJE</t>
  </si>
  <si>
    <t>Za skupinske akcije se šteje organizirane opremljevalske akcije Sklada plezališč, kjer hkrati dela skupina opremljevalcev.</t>
  </si>
  <si>
    <t>DODATNO DELO</t>
  </si>
  <si>
    <t>Delo na pripravi vrtanja je vključeno v tarifo za vrtanje, prav tako odstranjevanje dotrajane opreme iz smeri. Dodatno delo pomeni na primer: odstranjevanje kamenja v obstoječi smeri, utrjevanje oprimkov v obstoječi smeri, odstranjevanje rastlinja v obstoječi smeri, menjava vršnih vponk, različna vzdrževalna in pripravljalna dela, ki jih naroči Sklad plezališč.</t>
  </si>
  <si>
    <t>Nujno je vsebinsko poročilo in posebna odobritev Sklada za izplačilo.</t>
  </si>
  <si>
    <t>POTNI STROŠKI</t>
  </si>
  <si>
    <t>Potni stroški se priznajo za polni dan dela v plezališču, to je vsaj 25 ekspanzijskih ali 15 lepljenih svedrovcev, ali 8h dodatnega dela. Za manj opravljenega dela se prizna manj potnih stroškov v enakem deležu. Izjema so skupinske akcije, kjer se priznajo polni potni stroški za vsaj 8h dela in polovični potni stroški za vsaj 4h dela. Potne stroške na akcijah se prizna samo voznikom, ne vsakemu udeležencu, s tem da mora biti uporaba avtomobilov smotrna.</t>
  </si>
  <si>
    <t>Za število kilometrov se upoštevajo razdalje iz Google Maps. Vpisujete dejansko prevožene kilometre.</t>
  </si>
  <si>
    <t>Tip svedrov</t>
  </si>
  <si>
    <t>norma</t>
  </si>
  <si>
    <t>ekspanzijci</t>
  </si>
  <si>
    <t>lepljenci</t>
  </si>
  <si>
    <t>Tip sidrišča</t>
  </si>
  <si>
    <t>ekspanzijsko sidrišče</t>
  </si>
  <si>
    <t>lepljeno sidrišče</t>
  </si>
  <si>
    <t xml:space="preserve"> Potni stroški (€ na km)</t>
  </si>
  <si>
    <t>norma za dodatno delo (ure) za obračun kilometrine</t>
  </si>
  <si>
    <t>dodatno delo (€ na uro)</t>
  </si>
  <si>
    <t>norma za skupinske akcije</t>
  </si>
  <si>
    <t xml:space="preserve">potni stroški </t>
  </si>
  <si>
    <t>plačilo</t>
  </si>
  <si>
    <t>obračun dela</t>
  </si>
  <si>
    <t>prevrtavanje - ekspanzijci</t>
  </si>
  <si>
    <t>nova smer - ekspanzijci</t>
  </si>
  <si>
    <t>prevrtavanje - lepljenci</t>
  </si>
  <si>
    <t>nova smer - lepljenci</t>
  </si>
  <si>
    <t>prevrtavanje - ekspanzijsko sidrišče</t>
  </si>
  <si>
    <t>prevrtavanje - lepljeno sidrišče</t>
  </si>
  <si>
    <t>nova smer - ekspanzijsko sidrišče</t>
  </si>
  <si>
    <t>nova smer - lepljeno sidrišče</t>
  </si>
  <si>
    <t>nova smer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</si>
</sst>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Red]\-#,##0.00\ &quot;€&quot;"/>
    <numFmt numFmtId="165" formatCode="_-* #,##0.00\ [$€-1]_-;\-* #,##0.00\ [$€-1]_-;_-* &quot;-&quot;??\ [$€-1]_-;_-@_-"/>
    <numFmt numFmtId="166" formatCode="_-* #,##0.00\ [$€-424]_-;\-* #,##0.00\ [$€-424]_-;_-* &quot;-&quot;??\ [$€-424]_-;_-@_-"/>
    <numFmt numFmtId="167" formatCode="#,##0.00\ &quot;€&quot;"/>
  </numFmts>
  <fonts count="13">
    <font>
      <sz val="11"/>
      <color theme="1"/>
      <name val="Calibri"/>
      <family val="2"/>
      <charset val="238"/>
      <scheme val="minor"/>
    </font>
    <font>
      <sz val="11"/>
      <color rgb="FF006100"/>
      <name val="Calibri"/>
      <family val="2"/>
      <charset val="238"/>
      <scheme val="minor"/>
    </font>
    <font>
      <b/>
      <sz val="14"/>
      <color rgb="FF006100"/>
      <name val="Calibri"/>
      <family val="2"/>
      <charset val="238"/>
      <scheme val="minor"/>
    </font>
    <font>
      <b/>
      <sz val="11"/>
      <color theme="1"/>
      <name val="Calibri"/>
      <family val="2"/>
      <charset val="238"/>
      <scheme val="minor"/>
    </font>
    <font>
      <sz val="11"/>
      <color rgb="FFC00000"/>
      <name val="Calibri"/>
      <family val="2"/>
      <charset val="238"/>
      <scheme val="minor"/>
    </font>
    <font>
      <sz val="12"/>
      <color rgb="FF222222"/>
      <name val="Arial"/>
      <family val="2"/>
      <charset val="238"/>
    </font>
    <font>
      <sz val="11"/>
      <name val="Calibri"/>
      <family val="2"/>
      <charset val="238"/>
      <scheme val="minor"/>
    </font>
    <font>
      <sz val="9"/>
      <color indexed="81"/>
      <name val="Tahoma"/>
      <family val="2"/>
      <charset val="238"/>
    </font>
    <font>
      <b/>
      <sz val="9"/>
      <color indexed="81"/>
      <name val="Tahoma"/>
      <family val="2"/>
      <charset val="238"/>
    </font>
    <font>
      <b/>
      <sz val="14"/>
      <color theme="1"/>
      <name val="Calibri"/>
      <family val="2"/>
      <charset val="238"/>
      <scheme val="minor"/>
    </font>
    <font>
      <b/>
      <sz val="12"/>
      <color theme="1"/>
      <name val="Calibri"/>
      <family val="2"/>
      <charset val="238"/>
      <scheme val="minor"/>
    </font>
    <font>
      <sz val="9"/>
      <color indexed="81"/>
      <name val="Segoe UI"/>
      <charset val="1"/>
    </font>
    <font>
      <b/>
      <sz val="9"/>
      <color indexed="81"/>
      <name val="Segoe UI"/>
      <charset val="1"/>
    </font>
  </fonts>
  <fills count="6">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theme="2" tint="-0.249977111117893"/>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double">
        <color rgb="FF3F3F3F"/>
      </bottom>
      <diagonal/>
    </border>
    <border>
      <left/>
      <right style="medium">
        <color indexed="64"/>
      </right>
      <top/>
      <bottom style="double">
        <color rgb="FF3F3F3F"/>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90">
    <xf numFmtId="0" fontId="0" fillId="0" borderId="0" xfId="0"/>
    <xf numFmtId="0" fontId="0" fillId="0" borderId="1" xfId="0" applyBorder="1"/>
    <xf numFmtId="0" fontId="0" fillId="0" borderId="11" xfId="0" applyBorder="1"/>
    <xf numFmtId="0" fontId="0" fillId="0" borderId="0" xfId="0" applyBorder="1"/>
    <xf numFmtId="0" fontId="0" fillId="0" borderId="14" xfId="0" applyBorder="1"/>
    <xf numFmtId="0" fontId="0" fillId="0" borderId="1" xfId="0" applyFill="1" applyBorder="1"/>
    <xf numFmtId="0" fontId="0" fillId="0" borderId="0" xfId="0" applyProtection="1">
      <protection locked="0"/>
    </xf>
    <xf numFmtId="0" fontId="0" fillId="4" borderId="0" xfId="0" applyFill="1" applyProtection="1">
      <protection locked="0"/>
    </xf>
    <xf numFmtId="0" fontId="0" fillId="0" borderId="0" xfId="0" applyAlignment="1" applyProtection="1">
      <alignment horizontal="center" vertical="center"/>
      <protection locked="0"/>
    </xf>
    <xf numFmtId="0" fontId="0" fillId="0" borderId="0" xfId="0" applyFill="1" applyProtection="1">
      <protection locked="0"/>
    </xf>
    <xf numFmtId="0" fontId="5" fillId="0" borderId="0" xfId="0" applyFont="1" applyProtection="1">
      <protection locked="0"/>
    </xf>
    <xf numFmtId="165" fontId="3" fillId="0" borderId="0" xfId="0" applyNumberFormat="1" applyFont="1" applyFill="1" applyBorder="1" applyAlignment="1" applyProtection="1">
      <protection locked="0"/>
    </xf>
    <xf numFmtId="165" fontId="3" fillId="0" borderId="0" xfId="0"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0" fontId="4" fillId="0" borderId="0" xfId="0" applyFont="1" applyProtection="1">
      <protection locked="0"/>
    </xf>
    <xf numFmtId="0" fontId="2" fillId="2" borderId="2" xfId="1" applyFont="1" applyBorder="1" applyProtection="1">
      <protection locked="0"/>
    </xf>
    <xf numFmtId="0" fontId="2" fillId="2" borderId="18" xfId="1" applyFont="1" applyBorder="1" applyProtection="1">
      <protection locked="0"/>
    </xf>
    <xf numFmtId="0" fontId="2" fillId="2" borderId="3" xfId="1" applyFont="1" applyBorder="1" applyProtection="1">
      <protection locked="0"/>
    </xf>
    <xf numFmtId="0" fontId="2" fillId="5" borderId="3" xfId="1" applyFont="1" applyFill="1" applyBorder="1" applyProtection="1">
      <protection locked="0"/>
    </xf>
    <xf numFmtId="0" fontId="2" fillId="5" borderId="10" xfId="1" applyFont="1" applyFill="1" applyBorder="1" applyProtection="1">
      <protection locked="0"/>
    </xf>
    <xf numFmtId="0" fontId="2" fillId="2" borderId="10" xfId="1" applyFont="1" applyBorder="1" applyProtection="1">
      <protection locked="0"/>
    </xf>
    <xf numFmtId="0" fontId="2" fillId="2" borderId="21" xfId="1" applyFont="1" applyBorder="1" applyProtection="1">
      <protection locked="0"/>
    </xf>
    <xf numFmtId="14" fontId="0" fillId="0" borderId="4" xfId="0" applyNumberFormat="1" applyBorder="1" applyProtection="1">
      <protection locked="0"/>
    </xf>
    <xf numFmtId="0" fontId="0" fillId="0" borderId="19" xfId="0" applyBorder="1" applyProtection="1">
      <protection locked="0"/>
    </xf>
    <xf numFmtId="0" fontId="0" fillId="0" borderId="1" xfId="0" applyBorder="1" applyProtection="1">
      <protection locked="0"/>
    </xf>
    <xf numFmtId="0" fontId="0" fillId="0" borderId="1" xfId="0" applyBorder="1" applyAlignment="1" applyProtection="1">
      <alignment horizontal="center" vertical="center"/>
      <protection locked="0"/>
    </xf>
    <xf numFmtId="0" fontId="0" fillId="0" borderId="22" xfId="0" applyBorder="1" applyProtection="1">
      <protection locked="0"/>
    </xf>
    <xf numFmtId="0" fontId="0" fillId="0" borderId="4" xfId="0" applyBorder="1" applyProtection="1">
      <protection locked="0"/>
    </xf>
    <xf numFmtId="0" fontId="0" fillId="0" borderId="20" xfId="0" applyBorder="1" applyProtection="1">
      <protection locked="0"/>
    </xf>
    <xf numFmtId="0" fontId="0" fillId="0" borderId="14" xfId="0" applyBorder="1" applyProtection="1">
      <protection locked="0"/>
    </xf>
    <xf numFmtId="0" fontId="0" fillId="0" borderId="14" xfId="0" applyBorder="1" applyAlignment="1" applyProtection="1">
      <alignment horizontal="center" vertical="center"/>
      <protection locked="0"/>
    </xf>
    <xf numFmtId="0" fontId="0" fillId="0" borderId="2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24" xfId="0" applyBorder="1" applyProtection="1">
      <protection locked="0"/>
    </xf>
    <xf numFmtId="0" fontId="0" fillId="4" borderId="0" xfId="0"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1" fillId="2" borderId="12" xfId="1" applyFont="1" applyBorder="1" applyAlignment="1" applyProtection="1">
      <protection locked="0"/>
    </xf>
    <xf numFmtId="166" fontId="3" fillId="0" borderId="0" xfId="0" applyNumberFormat="1" applyFont="1" applyFill="1" applyBorder="1" applyAlignment="1" applyProtection="1">
      <protection locked="0"/>
    </xf>
    <xf numFmtId="166" fontId="0" fillId="0" borderId="1" xfId="0" applyNumberFormat="1" applyBorder="1" applyProtection="1">
      <protection locked="0"/>
    </xf>
    <xf numFmtId="0" fontId="3" fillId="0" borderId="4" xfId="0" applyFont="1" applyBorder="1" applyProtection="1">
      <protection locked="0"/>
    </xf>
    <xf numFmtId="167" fontId="3" fillId="0" borderId="1" xfId="0" applyNumberFormat="1" applyFont="1" applyFill="1" applyBorder="1" applyProtection="1">
      <protection locked="0"/>
    </xf>
    <xf numFmtId="0" fontId="3" fillId="0" borderId="5" xfId="0" applyFont="1" applyBorder="1" applyProtection="1">
      <protection locked="0"/>
    </xf>
    <xf numFmtId="167" fontId="3" fillId="0" borderId="6" xfId="0" applyNumberFormat="1" applyFont="1" applyFill="1" applyBorder="1" applyProtection="1">
      <protection locked="0"/>
    </xf>
    <xf numFmtId="166" fontId="3" fillId="4" borderId="0" xfId="0" applyNumberFormat="1" applyFont="1" applyFill="1" applyBorder="1" applyAlignment="1" applyProtection="1">
      <protection locked="0"/>
    </xf>
    <xf numFmtId="166" fontId="0" fillId="3" borderId="1" xfId="0" applyNumberFormat="1" applyFill="1" applyBorder="1" applyProtection="1">
      <protection locked="0"/>
    </xf>
    <xf numFmtId="166" fontId="0" fillId="3" borderId="6" xfId="0" applyNumberFormat="1" applyFill="1" applyBorder="1" applyProtection="1">
      <protection locked="0"/>
    </xf>
    <xf numFmtId="0" fontId="0" fillId="0" borderId="1" xfId="0" applyBorder="1" applyProtection="1"/>
    <xf numFmtId="0" fontId="0" fillId="0" borderId="14" xfId="0" applyBorder="1" applyProtection="1"/>
    <xf numFmtId="0" fontId="0" fillId="0" borderId="0" xfId="0" applyBorder="1" applyProtection="1"/>
    <xf numFmtId="0" fontId="0" fillId="0" borderId="11" xfId="0" applyBorder="1" applyProtection="1"/>
    <xf numFmtId="0" fontId="0" fillId="0" borderId="6" xfId="0" applyBorder="1" applyProtection="1"/>
    <xf numFmtId="166" fontId="3" fillId="3" borderId="15" xfId="0" applyNumberFormat="1" applyFont="1" applyFill="1" applyBorder="1" applyAlignment="1" applyProtection="1"/>
    <xf numFmtId="166" fontId="0" fillId="3" borderId="1" xfId="0" applyNumberFormat="1" applyFill="1" applyBorder="1" applyProtection="1"/>
    <xf numFmtId="0" fontId="0" fillId="0" borderId="4" xfId="0" applyBorder="1" applyProtection="1"/>
    <xf numFmtId="0" fontId="9" fillId="0" borderId="0" xfId="0" applyFont="1" applyAlignment="1" applyProtection="1">
      <alignment vertical="center"/>
    </xf>
    <xf numFmtId="0" fontId="0" fillId="0" borderId="0" xfId="0" applyProtection="1"/>
    <xf numFmtId="0" fontId="0" fillId="0" borderId="0" xfId="0" applyAlignment="1" applyProtection="1">
      <alignment vertical="center"/>
    </xf>
    <xf numFmtId="0" fontId="0" fillId="0" borderId="15" xfId="0" applyBorder="1" applyAlignment="1" applyProtection="1">
      <alignment vertical="center" wrapText="1"/>
    </xf>
    <xf numFmtId="0" fontId="0" fillId="0" borderId="9" xfId="0" applyBorder="1" applyAlignment="1" applyProtection="1">
      <alignment vertical="center" wrapText="1"/>
    </xf>
    <xf numFmtId="0" fontId="0" fillId="0" borderId="17" xfId="0" applyBorder="1" applyAlignment="1" applyProtection="1">
      <alignment vertical="center" wrapText="1"/>
    </xf>
    <xf numFmtId="164" fontId="0" fillId="0" borderId="16" xfId="0" applyNumberFormat="1" applyBorder="1" applyAlignment="1" applyProtection="1">
      <alignment vertical="center" wrapText="1"/>
    </xf>
    <xf numFmtId="0" fontId="0" fillId="0" borderId="16" xfId="0" applyBorder="1" applyAlignment="1" applyProtection="1">
      <alignment vertical="center" wrapText="1"/>
    </xf>
    <xf numFmtId="0" fontId="10" fillId="0" borderId="0" xfId="0" applyFont="1" applyAlignment="1" applyProtection="1">
      <alignment vertical="center"/>
    </xf>
    <xf numFmtId="0" fontId="0" fillId="0" borderId="0" xfId="0" quotePrefix="1" applyProtection="1">
      <protection locked="0"/>
    </xf>
    <xf numFmtId="0" fontId="0" fillId="0" borderId="19" xfId="0" applyNumberFormat="1" applyBorder="1" applyProtection="1">
      <protection locked="0"/>
    </xf>
    <xf numFmtId="0" fontId="0" fillId="0" borderId="0" xfId="0" applyNumberFormat="1" applyProtection="1">
      <protection locked="0"/>
    </xf>
    <xf numFmtId="0" fontId="0" fillId="4" borderId="0" xfId="0" applyNumberFormat="1" applyFill="1" applyProtection="1">
      <protection locked="0"/>
    </xf>
    <xf numFmtId="0" fontId="0" fillId="0" borderId="0" xfId="0" applyNumberFormat="1" applyFill="1" applyProtection="1">
      <protection locked="0"/>
    </xf>
    <xf numFmtId="0" fontId="2" fillId="5" borderId="18" xfId="1" applyFont="1" applyFill="1" applyBorder="1" applyProtection="1">
      <protection locked="0"/>
    </xf>
    <xf numFmtId="14" fontId="0" fillId="0" borderId="0" xfId="0" applyNumberFormat="1" applyProtection="1">
      <protection locked="0"/>
    </xf>
    <xf numFmtId="14" fontId="0" fillId="4" borderId="0" xfId="0" applyNumberFormat="1" applyFill="1" applyProtection="1">
      <protection locked="0"/>
    </xf>
    <xf numFmtId="14" fontId="0" fillId="0" borderId="0" xfId="0" applyNumberFormat="1" applyFill="1" applyProtection="1">
      <protection locked="0"/>
    </xf>
    <xf numFmtId="0" fontId="6" fillId="2" borderId="7" xfId="1" applyFont="1" applyBorder="1" applyAlignment="1" applyProtection="1">
      <alignment horizontal="left"/>
      <protection locked="0"/>
    </xf>
    <xf numFmtId="0" fontId="6" fillId="2" borderId="9" xfId="1" applyFont="1" applyBorder="1" applyAlignment="1" applyProtection="1">
      <alignment horizontal="left"/>
      <protection locked="0"/>
    </xf>
    <xf numFmtId="0" fontId="1" fillId="2" borderId="7" xfId="1" applyBorder="1" applyAlignment="1" applyProtection="1">
      <alignment horizontal="left" vertical="top"/>
      <protection locked="0"/>
    </xf>
    <xf numFmtId="0" fontId="1" fillId="2" borderId="8" xfId="1" applyBorder="1" applyAlignment="1" applyProtection="1">
      <alignment horizontal="left" vertical="top"/>
      <protection locked="0"/>
    </xf>
    <xf numFmtId="0" fontId="1" fillId="2" borderId="9" xfId="1" applyBorder="1" applyAlignment="1" applyProtection="1">
      <alignment horizontal="left" vertical="top"/>
      <protection locked="0"/>
    </xf>
    <xf numFmtId="0" fontId="1" fillId="2" borderId="7" xfId="1" applyBorder="1" applyAlignment="1" applyProtection="1">
      <alignment horizontal="left" vertical="top" wrapText="1"/>
      <protection locked="0"/>
    </xf>
    <xf numFmtId="0" fontId="1" fillId="2" borderId="8" xfId="1" applyBorder="1" applyAlignment="1" applyProtection="1">
      <alignment horizontal="left" vertical="top" wrapText="1"/>
      <protection locked="0"/>
    </xf>
    <xf numFmtId="0" fontId="1" fillId="2" borderId="9" xfId="1" applyBorder="1" applyAlignment="1" applyProtection="1">
      <alignment horizontal="left" vertical="top" wrapText="1"/>
      <protection locked="0"/>
    </xf>
    <xf numFmtId="0" fontId="1" fillId="2" borderId="12" xfId="1" applyBorder="1" applyAlignment="1" applyProtection="1">
      <alignment horizontal="left"/>
      <protection locked="0"/>
    </xf>
    <xf numFmtId="0" fontId="1" fillId="2" borderId="13" xfId="1" applyBorder="1" applyAlignment="1" applyProtection="1">
      <alignment horizontal="left"/>
      <protection locked="0"/>
    </xf>
    <xf numFmtId="165" fontId="3" fillId="3" borderId="7" xfId="0" applyNumberFormat="1" applyFont="1" applyFill="1" applyBorder="1" applyAlignment="1" applyProtection="1">
      <alignment horizontal="center"/>
    </xf>
    <xf numFmtId="165" fontId="3" fillId="3" borderId="9" xfId="0" applyNumberFormat="1" applyFont="1" applyFill="1" applyBorder="1" applyAlignment="1" applyProtection="1">
      <alignment horizontal="center"/>
    </xf>
    <xf numFmtId="166" fontId="3" fillId="3" borderId="7" xfId="0" applyNumberFormat="1" applyFont="1" applyFill="1" applyBorder="1" applyAlignment="1" applyProtection="1">
      <alignment horizontal="left"/>
    </xf>
    <xf numFmtId="166" fontId="3" fillId="3" borderId="8" xfId="0" applyNumberFormat="1" applyFont="1" applyFill="1" applyBorder="1" applyAlignment="1" applyProtection="1">
      <alignment horizontal="left"/>
    </xf>
    <xf numFmtId="166" fontId="3" fillId="3" borderId="9" xfId="0" applyNumberFormat="1" applyFont="1" applyFill="1" applyBorder="1" applyAlignment="1" applyProtection="1">
      <alignment horizontal="left"/>
    </xf>
    <xf numFmtId="0" fontId="0" fillId="0" borderId="0" xfId="0" applyAlignment="1" applyProtection="1">
      <alignment horizontal="left" vertical="top" wrapText="1"/>
    </xf>
    <xf numFmtId="0" fontId="0" fillId="0" borderId="0" xfId="0" applyAlignment="1" applyProtection="1">
      <alignment horizontal="left" vertical="top"/>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403966</xdr:colOff>
      <xdr:row>2</xdr:row>
      <xdr:rowOff>182654</xdr:rowOff>
    </xdr:from>
    <xdr:to>
      <xdr:col>19</xdr:col>
      <xdr:colOff>881647</xdr:colOff>
      <xdr:row>8</xdr:row>
      <xdr:rowOff>57163</xdr:rowOff>
    </xdr:to>
    <xdr:pic>
      <xdr:nvPicPr>
        <xdr:cNvPr id="3" name="Picture 2">
          <a:extLst>
            <a:ext uri="{FF2B5EF4-FFF2-40B4-BE49-F238E27FC236}">
              <a16:creationId xmlns:a16="http://schemas.microsoft.com/office/drawing/2014/main" id="{6D1047B0-08DD-4141-9624-5FD149C0D8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7878" y="373154"/>
          <a:ext cx="4442322" cy="1095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2"/>
  <sheetViews>
    <sheetView showGridLines="0" topLeftCell="B46" zoomScale="85" zoomScaleNormal="85" workbookViewId="0" xr3:uid="{AEA406A1-0E4B-5B11-9CD5-51D6E497D94C}">
      <selection activeCell="L26" sqref="L26"/>
    </sheetView>
  </sheetViews>
  <sheetFormatPr defaultColWidth="9.140625" defaultRowHeight="14.25"/>
  <cols>
    <col min="1" max="1" width="0.28515625" style="9" hidden="1" customWidth="1"/>
    <col min="2" max="2" width="1" style="9" customWidth="1"/>
    <col min="3" max="3" width="4.28515625" style="9" customWidth="1"/>
    <col min="4" max="4" width="15.42578125" style="72" customWidth="1"/>
    <col min="5" max="6" width="15.42578125" style="68" hidden="1" customWidth="1"/>
    <col min="7" max="7" width="6.7109375" style="68" hidden="1" customWidth="1"/>
    <col min="8" max="8" width="16.7109375" style="68" hidden="1" customWidth="1"/>
    <col min="9" max="9" width="14.85546875" style="9" customWidth="1"/>
    <col min="10" max="10" width="13.28515625" style="9" customWidth="1"/>
    <col min="11" max="11" width="14.42578125" style="9" customWidth="1"/>
    <col min="12" max="12" width="17.28515625" style="9" bestFit="1" customWidth="1"/>
    <col min="13" max="13" width="22.85546875" style="9" hidden="1" customWidth="1"/>
    <col min="14" max="14" width="11.140625" style="9" hidden="1" customWidth="1"/>
    <col min="15" max="15" width="23.140625" style="9" bestFit="1" customWidth="1"/>
    <col min="16" max="16" width="16.140625" style="9" hidden="1" customWidth="1"/>
    <col min="17" max="17" width="31.7109375" style="9" hidden="1" customWidth="1"/>
    <col min="18" max="18" width="18.85546875" style="9" bestFit="1" customWidth="1"/>
    <col min="19" max="19" width="20.7109375" style="9" hidden="1" customWidth="1"/>
    <col min="20" max="20" width="16.28515625" style="36" customWidth="1"/>
    <col min="21" max="22" width="12.42578125" style="9" hidden="1" customWidth="1"/>
    <col min="23" max="23" width="85" style="9" customWidth="1"/>
    <col min="24" max="24" width="3.7109375" style="9" customWidth="1"/>
    <col min="25" max="25" width="1" style="9" customWidth="1"/>
    <col min="26" max="16384" width="9.140625" style="9"/>
  </cols>
  <sheetData>
    <row r="1" spans="1:25" s="6" customFormat="1" ht="3" hidden="1" customHeight="1">
      <c r="B1" s="7"/>
      <c r="T1" s="8"/>
      <c r="Y1" s="7"/>
    </row>
    <row r="2" spans="1:25" ht="5.25" customHeight="1">
      <c r="A2" s="7"/>
      <c r="B2" s="7"/>
      <c r="C2" s="7"/>
      <c r="D2" s="7"/>
      <c r="E2" s="7"/>
      <c r="F2" s="7"/>
      <c r="G2" s="7"/>
      <c r="H2" s="7"/>
      <c r="I2" s="7"/>
      <c r="J2" s="7"/>
      <c r="K2" s="7"/>
      <c r="L2" s="7"/>
      <c r="M2" s="7"/>
      <c r="N2" s="7"/>
      <c r="O2" s="7"/>
      <c r="P2" s="7"/>
      <c r="Q2" s="7"/>
      <c r="R2" s="7"/>
      <c r="S2" s="7"/>
      <c r="T2" s="7"/>
      <c r="U2" s="7"/>
      <c r="V2" s="7"/>
      <c r="W2" s="7"/>
      <c r="X2" s="7"/>
      <c r="Y2" s="7"/>
    </row>
    <row r="3" spans="1:25" s="6" customFormat="1" ht="14.65" thickBot="1">
      <c r="B3" s="7"/>
      <c r="Y3" s="7"/>
    </row>
    <row r="4" spans="1:25" s="6" customFormat="1" ht="14.65" thickBot="1">
      <c r="B4" s="7"/>
      <c r="D4" s="75" t="s">
        <v>0</v>
      </c>
      <c r="E4" s="76"/>
      <c r="F4" s="76"/>
      <c r="G4" s="76"/>
      <c r="H4" s="76"/>
      <c r="I4" s="77"/>
      <c r="J4" s="73"/>
      <c r="K4" s="74"/>
      <c r="Y4" s="7"/>
    </row>
    <row r="5" spans="1:25" s="6" customFormat="1" ht="15.75" customHeight="1" thickBot="1">
      <c r="B5" s="7"/>
      <c r="D5" s="78" t="s">
        <v>1</v>
      </c>
      <c r="E5" s="79"/>
      <c r="F5" s="79"/>
      <c r="G5" s="79"/>
      <c r="H5" s="79"/>
      <c r="I5" s="80"/>
      <c r="J5" s="73"/>
      <c r="K5" s="74"/>
      <c r="L5" s="10"/>
      <c r="Y5" s="7"/>
    </row>
    <row r="6" spans="1:25" s="6" customFormat="1" ht="14.65" thickBot="1">
      <c r="B6" s="7"/>
      <c r="Q6" s="64"/>
      <c r="Y6" s="7"/>
    </row>
    <row r="7" spans="1:25" s="6" customFormat="1" ht="14.65" thickBot="1">
      <c r="B7" s="7"/>
      <c r="D7" s="81" t="s">
        <v>2</v>
      </c>
      <c r="E7" s="81"/>
      <c r="F7" s="81"/>
      <c r="G7" s="81"/>
      <c r="H7" s="81"/>
      <c r="I7" s="82"/>
      <c r="J7" s="83">
        <f>SUM(P14:P300)+SUM(S14:S300)</f>
        <v>0</v>
      </c>
      <c r="K7" s="84"/>
      <c r="L7" s="11"/>
      <c r="M7" s="11"/>
      <c r="N7" s="11"/>
      <c r="O7" s="11"/>
      <c r="P7" s="11"/>
      <c r="Q7" s="11"/>
      <c r="R7" s="12"/>
      <c r="T7" s="8"/>
      <c r="Y7" s="7"/>
    </row>
    <row r="8" spans="1:25" s="6" customFormat="1" ht="15" thickTop="1" thickBot="1">
      <c r="B8" s="7"/>
      <c r="D8" s="81" t="s">
        <v>3</v>
      </c>
      <c r="E8" s="81"/>
      <c r="F8" s="81"/>
      <c r="G8" s="81"/>
      <c r="H8" s="81"/>
      <c r="I8" s="82"/>
      <c r="J8" s="83">
        <f>SUM(H14:H300)</f>
        <v>0</v>
      </c>
      <c r="K8" s="84"/>
      <c r="L8" s="11"/>
      <c r="M8" s="11"/>
      <c r="N8" s="11"/>
      <c r="O8" s="11"/>
      <c r="P8" s="11"/>
      <c r="Q8" s="11"/>
      <c r="R8" s="12"/>
      <c r="S8" s="13"/>
      <c r="T8" s="8"/>
      <c r="Y8" s="7"/>
    </row>
    <row r="9" spans="1:25" s="6" customFormat="1" ht="14.65" thickTop="1">
      <c r="B9" s="7"/>
      <c r="Y9" s="7"/>
    </row>
    <row r="10" spans="1:25" s="6" customFormat="1">
      <c r="B10" s="7"/>
      <c r="Y10" s="7"/>
    </row>
    <row r="11" spans="1:25" s="6" customFormat="1">
      <c r="B11" s="7"/>
      <c r="D11" s="14" t="s">
        <v>4</v>
      </c>
      <c r="E11" s="14"/>
      <c r="F11" s="14"/>
      <c r="G11" s="14"/>
      <c r="H11" s="14"/>
      <c r="Y11" s="7"/>
    </row>
    <row r="12" spans="1:25" s="6" customFormat="1" ht="14.65" thickBot="1">
      <c r="B12" s="7"/>
      <c r="Y12" s="7"/>
    </row>
    <row r="13" spans="1:25" s="6" customFormat="1" ht="18">
      <c r="B13" s="7"/>
      <c r="D13" s="15" t="s">
        <v>5</v>
      </c>
      <c r="E13" s="69"/>
      <c r="F13" s="69"/>
      <c r="G13" s="69" t="s">
        <v>6</v>
      </c>
      <c r="H13" s="69" t="s">
        <v>7</v>
      </c>
      <c r="I13" s="16" t="s">
        <v>8</v>
      </c>
      <c r="J13" s="17" t="s">
        <v>9</v>
      </c>
      <c r="K13" s="17" t="s">
        <v>10</v>
      </c>
      <c r="L13" s="17" t="s">
        <v>11</v>
      </c>
      <c r="M13" s="18" t="s">
        <v>12</v>
      </c>
      <c r="N13" s="18" t="s">
        <v>13</v>
      </c>
      <c r="O13" s="17" t="s">
        <v>14</v>
      </c>
      <c r="P13" s="19" t="s">
        <v>15</v>
      </c>
      <c r="Q13" s="18" t="s">
        <v>16</v>
      </c>
      <c r="R13" s="17" t="s">
        <v>17</v>
      </c>
      <c r="S13" s="19" t="s">
        <v>18</v>
      </c>
      <c r="T13" s="20" t="s">
        <v>19</v>
      </c>
      <c r="U13" s="19" t="s">
        <v>6</v>
      </c>
      <c r="V13" s="19" t="s">
        <v>20</v>
      </c>
      <c r="W13" s="21" t="s">
        <v>21</v>
      </c>
      <c r="Y13" s="7"/>
    </row>
    <row r="14" spans="1:25" s="6" customFormat="1">
      <c r="B14" s="7"/>
      <c r="D14" s="22"/>
      <c r="E14" s="65">
        <v>1</v>
      </c>
      <c r="F14" s="65" t="e">
        <f>MATCH(D14,$D$14:$D$300,0)</f>
        <v>#N/A</v>
      </c>
      <c r="G14" s="65" t="e">
        <f>IF(IF(E14=F14,SUMIF($D$14:$D$300,D14,$U$14:$U$300),0)&gt;1,1,IF(E14=F14,SUMIF($D$14:$D$300,D14,$U$14:$U$300),0))</f>
        <v>#N/A</v>
      </c>
      <c r="H14" s="65">
        <f>_xlfn.IFNA(G14*T14*Sheet1!$B$14,0)</f>
        <v>0</v>
      </c>
      <c r="I14" s="23"/>
      <c r="J14" s="24"/>
      <c r="K14" s="24"/>
      <c r="L14" s="24"/>
      <c r="M14" s="47" t="str">
        <f>K14&amp;" - "&amp;L14</f>
        <v xml:space="preserve"> - </v>
      </c>
      <c r="N14" s="47" t="e">
        <f>VLOOKUP(M14,Sheet1!$B$31:$C$34,2,0)</f>
        <v>#N/A</v>
      </c>
      <c r="O14" s="25"/>
      <c r="P14" s="47">
        <f>_xlfn.IFNA(N14*O14,0)</f>
        <v>0</v>
      </c>
      <c r="Q14" s="47" t="str">
        <f>K14&amp;" - "&amp;R14</f>
        <v xml:space="preserve"> - </v>
      </c>
      <c r="R14" s="24"/>
      <c r="S14" s="50">
        <f>_xlfn.IFNA(VLOOKUP(Q14,Sheet1!$B$35:$C$38,2,0),0)</f>
        <v>0</v>
      </c>
      <c r="T14" s="25"/>
      <c r="U14" s="49">
        <f>_xlfn.IFNA(IF(O14&gt;=VLOOKUP(L14,Sheet1!$B$5:$C$6,2,0),1,(1/VLOOKUP(L14,Sheet1!$B$5:$C$6,2,0))*O14),0)</f>
        <v>0</v>
      </c>
      <c r="V14" s="49">
        <f>T14*U14*Sheet1!$B$14</f>
        <v>0</v>
      </c>
      <c r="W14" s="26"/>
      <c r="Y14" s="7"/>
    </row>
    <row r="15" spans="1:25" s="6" customFormat="1">
      <c r="B15" s="7"/>
      <c r="D15" s="22"/>
      <c r="E15" s="65">
        <f>E14+1</f>
        <v>2</v>
      </c>
      <c r="F15" s="65" t="e">
        <f t="shared" ref="F15:F78" si="0">MATCH(D15,$D$14:$D$300,0)</f>
        <v>#N/A</v>
      </c>
      <c r="G15" s="65" t="e">
        <f t="shared" ref="G15:G78" si="1">IF(IF(E15=F15,SUMIF($D$14:$D$300,D15,$U$14:$U$300),0)&gt;1,1,IF(E15=F15,SUMIF($D$14:$D$300,D15,$U$14:$U$300),0))</f>
        <v>#N/A</v>
      </c>
      <c r="H15" s="65">
        <f>_xlfn.IFNA(G15*T15*Sheet1!$B$14,0)</f>
        <v>0</v>
      </c>
      <c r="I15" s="23"/>
      <c r="J15" s="24"/>
      <c r="K15" s="24"/>
      <c r="L15" s="24"/>
      <c r="M15" s="47" t="str">
        <f t="shared" ref="M15:M78" si="2">K15&amp;" - "&amp;L15</f>
        <v xml:space="preserve"> - </v>
      </c>
      <c r="N15" s="47" t="e">
        <f>VLOOKUP(M15,Sheet1!$B$31:$C$34,2,0)</f>
        <v>#N/A</v>
      </c>
      <c r="O15" s="25"/>
      <c r="P15" s="47">
        <f t="shared" ref="P15:P78" si="3">_xlfn.IFNA(N15*O15,0)</f>
        <v>0</v>
      </c>
      <c r="Q15" s="47" t="str">
        <f t="shared" ref="Q15:Q78" si="4">K15&amp;" - "&amp;R15</f>
        <v xml:space="preserve"> - </v>
      </c>
      <c r="R15" s="24"/>
      <c r="S15" s="50">
        <f>_xlfn.IFNA(VLOOKUP(Q15,Sheet1!$B$35:$C$38,2,0),0)</f>
        <v>0</v>
      </c>
      <c r="T15" s="25"/>
      <c r="U15" s="49">
        <f>_xlfn.IFNA(IF(O15&gt;=VLOOKUP(L15,Sheet1!$B$5:$C$6,2,0),1,(1/VLOOKUP(L15,Sheet1!$B$5:$C$6,2,0))*O15),0)</f>
        <v>0</v>
      </c>
      <c r="V15" s="49">
        <f>T15*U15*Sheet1!$B$14</f>
        <v>0</v>
      </c>
      <c r="W15" s="26"/>
      <c r="Y15" s="7"/>
    </row>
    <row r="16" spans="1:25" s="6" customFormat="1">
      <c r="B16" s="7"/>
      <c r="D16" s="22"/>
      <c r="E16" s="65">
        <f t="shared" ref="E16:E79" si="5">E15+1</f>
        <v>3</v>
      </c>
      <c r="F16" s="65" t="e">
        <f t="shared" si="0"/>
        <v>#N/A</v>
      </c>
      <c r="G16" s="65" t="e">
        <f t="shared" si="1"/>
        <v>#N/A</v>
      </c>
      <c r="H16" s="65">
        <f>_xlfn.IFNA(G16*T16*Sheet1!$B$14,0)</f>
        <v>0</v>
      </c>
      <c r="I16" s="23"/>
      <c r="J16" s="24"/>
      <c r="K16" s="24"/>
      <c r="L16" s="24"/>
      <c r="M16" s="47" t="str">
        <f t="shared" si="2"/>
        <v xml:space="preserve"> - </v>
      </c>
      <c r="N16" s="47" t="e">
        <f>VLOOKUP(M16,Sheet1!$B$31:$C$34,2,0)</f>
        <v>#N/A</v>
      </c>
      <c r="O16" s="25"/>
      <c r="P16" s="47">
        <f t="shared" si="3"/>
        <v>0</v>
      </c>
      <c r="Q16" s="47" t="str">
        <f t="shared" si="4"/>
        <v xml:space="preserve"> - </v>
      </c>
      <c r="R16" s="24"/>
      <c r="S16" s="50">
        <f>_xlfn.IFNA(VLOOKUP(Q16,Sheet1!$B$35:$C$38,2,0),0)</f>
        <v>0</v>
      </c>
      <c r="T16" s="25"/>
      <c r="U16" s="49">
        <f>_xlfn.IFNA(IF(O16&gt;=VLOOKUP(L16,Sheet1!$B$5:$C$6,2,0),1,(1/VLOOKUP(L16,Sheet1!$B$5:$C$6,2,0))*O16),0)</f>
        <v>0</v>
      </c>
      <c r="V16" s="49">
        <f>T16*U16*Sheet1!$B$14</f>
        <v>0</v>
      </c>
      <c r="W16" s="26"/>
      <c r="Y16" s="7"/>
    </row>
    <row r="17" spans="2:25" s="6" customFormat="1">
      <c r="B17" s="7"/>
      <c r="D17" s="22"/>
      <c r="E17" s="65">
        <f t="shared" si="5"/>
        <v>4</v>
      </c>
      <c r="F17" s="65" t="e">
        <f t="shared" si="0"/>
        <v>#N/A</v>
      </c>
      <c r="G17" s="65" t="e">
        <f t="shared" si="1"/>
        <v>#N/A</v>
      </c>
      <c r="H17" s="65">
        <f>_xlfn.IFNA(G17*T17*Sheet1!$B$14,0)</f>
        <v>0</v>
      </c>
      <c r="I17" s="23"/>
      <c r="J17" s="24"/>
      <c r="K17" s="24"/>
      <c r="L17" s="24"/>
      <c r="M17" s="47" t="str">
        <f t="shared" si="2"/>
        <v xml:space="preserve"> - </v>
      </c>
      <c r="N17" s="47" t="e">
        <f>VLOOKUP(M17,Sheet1!$B$31:$C$34,2,0)</f>
        <v>#N/A</v>
      </c>
      <c r="O17" s="25"/>
      <c r="P17" s="47">
        <f t="shared" si="3"/>
        <v>0</v>
      </c>
      <c r="Q17" s="47" t="str">
        <f t="shared" si="4"/>
        <v xml:space="preserve"> - </v>
      </c>
      <c r="R17" s="24"/>
      <c r="S17" s="50">
        <f>_xlfn.IFNA(VLOOKUP(Q17,Sheet1!$B$35:$C$38,2,0),0)</f>
        <v>0</v>
      </c>
      <c r="T17" s="25"/>
      <c r="U17" s="49">
        <f>_xlfn.IFNA(IF(O17&gt;=VLOOKUP(L17,Sheet1!$B$5:$C$6,2,0),1,(1/VLOOKUP(L17,Sheet1!$B$5:$C$6,2,0))*O17),0)</f>
        <v>0</v>
      </c>
      <c r="V17" s="49">
        <f>T17*U17*Sheet1!$B$14</f>
        <v>0</v>
      </c>
      <c r="W17" s="26"/>
      <c r="Y17" s="7"/>
    </row>
    <row r="18" spans="2:25" s="6" customFormat="1">
      <c r="B18" s="7"/>
      <c r="D18" s="22"/>
      <c r="E18" s="65">
        <f t="shared" si="5"/>
        <v>5</v>
      </c>
      <c r="F18" s="65" t="e">
        <f t="shared" si="0"/>
        <v>#N/A</v>
      </c>
      <c r="G18" s="65" t="e">
        <f t="shared" si="1"/>
        <v>#N/A</v>
      </c>
      <c r="H18" s="65">
        <f>_xlfn.IFNA(G18*T18*Sheet1!$B$14,0)</f>
        <v>0</v>
      </c>
      <c r="I18" s="23"/>
      <c r="J18" s="24"/>
      <c r="K18" s="24"/>
      <c r="L18" s="24"/>
      <c r="M18" s="47" t="str">
        <f t="shared" si="2"/>
        <v xml:space="preserve"> - </v>
      </c>
      <c r="N18" s="47" t="e">
        <f>VLOOKUP(M18,Sheet1!$B$31:$C$34,2,0)</f>
        <v>#N/A</v>
      </c>
      <c r="O18" s="25"/>
      <c r="P18" s="47">
        <f t="shared" si="3"/>
        <v>0</v>
      </c>
      <c r="Q18" s="47" t="str">
        <f t="shared" si="4"/>
        <v xml:space="preserve"> - </v>
      </c>
      <c r="R18" s="24"/>
      <c r="S18" s="50">
        <f>_xlfn.IFNA(VLOOKUP(Q18,Sheet1!$B$35:$C$38,2,0),0)</f>
        <v>0</v>
      </c>
      <c r="T18" s="25"/>
      <c r="U18" s="49">
        <f>_xlfn.IFNA(IF(O18&gt;=VLOOKUP(L18,Sheet1!$B$5:$C$6,2,0),1,(1/VLOOKUP(L18,Sheet1!$B$5:$C$6,2,0))*O18),0)</f>
        <v>0</v>
      </c>
      <c r="V18" s="49">
        <f>T18*U18*Sheet1!$B$14</f>
        <v>0</v>
      </c>
      <c r="W18" s="26"/>
      <c r="Y18" s="7"/>
    </row>
    <row r="19" spans="2:25" s="6" customFormat="1">
      <c r="B19" s="7"/>
      <c r="D19" s="22"/>
      <c r="E19" s="65">
        <f t="shared" si="5"/>
        <v>6</v>
      </c>
      <c r="F19" s="65" t="e">
        <f t="shared" si="0"/>
        <v>#N/A</v>
      </c>
      <c r="G19" s="65" t="e">
        <f t="shared" si="1"/>
        <v>#N/A</v>
      </c>
      <c r="H19" s="65">
        <f>_xlfn.IFNA(G19*T19*Sheet1!$B$14,0)</f>
        <v>0</v>
      </c>
      <c r="I19" s="23"/>
      <c r="J19" s="24"/>
      <c r="K19" s="24"/>
      <c r="L19" s="24"/>
      <c r="M19" s="47" t="str">
        <f t="shared" si="2"/>
        <v xml:space="preserve"> - </v>
      </c>
      <c r="N19" s="47" t="e">
        <f>VLOOKUP(M19,Sheet1!$B$31:$C$34,2,0)</f>
        <v>#N/A</v>
      </c>
      <c r="O19" s="25"/>
      <c r="P19" s="47">
        <f t="shared" si="3"/>
        <v>0</v>
      </c>
      <c r="Q19" s="47" t="str">
        <f t="shared" si="4"/>
        <v xml:space="preserve"> - </v>
      </c>
      <c r="R19" s="24"/>
      <c r="S19" s="50">
        <f>_xlfn.IFNA(VLOOKUP(Q19,Sheet1!$B$35:$C$38,2,0),0)</f>
        <v>0</v>
      </c>
      <c r="T19" s="25"/>
      <c r="U19" s="49">
        <f>_xlfn.IFNA(IF(O19&gt;=VLOOKUP(L19,Sheet1!$B$5:$C$6,2,0),1,(1/VLOOKUP(L19,Sheet1!$B$5:$C$6,2,0))*O19),0)</f>
        <v>0</v>
      </c>
      <c r="V19" s="49">
        <f>T19*U19*Sheet1!$B$14</f>
        <v>0</v>
      </c>
      <c r="W19" s="26"/>
      <c r="Y19" s="7"/>
    </row>
    <row r="20" spans="2:25" s="6" customFormat="1">
      <c r="B20" s="7"/>
      <c r="D20" s="22"/>
      <c r="E20" s="65">
        <f t="shared" si="5"/>
        <v>7</v>
      </c>
      <c r="F20" s="65" t="e">
        <f t="shared" si="0"/>
        <v>#N/A</v>
      </c>
      <c r="G20" s="65" t="e">
        <f t="shared" si="1"/>
        <v>#N/A</v>
      </c>
      <c r="H20" s="65">
        <f>_xlfn.IFNA(G20*T20*Sheet1!$B$14,0)</f>
        <v>0</v>
      </c>
      <c r="I20" s="23"/>
      <c r="J20" s="24"/>
      <c r="K20" s="24"/>
      <c r="L20" s="24"/>
      <c r="M20" s="47" t="str">
        <f t="shared" si="2"/>
        <v xml:space="preserve"> - </v>
      </c>
      <c r="N20" s="47" t="e">
        <f>VLOOKUP(M20,Sheet1!$B$31:$C$34,2,0)</f>
        <v>#N/A</v>
      </c>
      <c r="O20" s="25"/>
      <c r="P20" s="47">
        <f t="shared" si="3"/>
        <v>0</v>
      </c>
      <c r="Q20" s="47" t="str">
        <f t="shared" si="4"/>
        <v xml:space="preserve"> - </v>
      </c>
      <c r="R20" s="24"/>
      <c r="S20" s="50">
        <f>_xlfn.IFNA(VLOOKUP(Q20,Sheet1!$B$35:$C$38,2,0),0)</f>
        <v>0</v>
      </c>
      <c r="T20" s="25"/>
      <c r="U20" s="49">
        <f>_xlfn.IFNA(IF(O20&gt;=VLOOKUP(L20,Sheet1!$B$5:$C$6,2,0),1,(1/VLOOKUP(L20,Sheet1!$B$5:$C$6,2,0))*O20),0)</f>
        <v>0</v>
      </c>
      <c r="V20" s="49">
        <f>T20*U20*Sheet1!$B$14</f>
        <v>0</v>
      </c>
      <c r="W20" s="26"/>
      <c r="Y20" s="7"/>
    </row>
    <row r="21" spans="2:25" s="6" customFormat="1">
      <c r="B21" s="7"/>
      <c r="D21" s="22"/>
      <c r="E21" s="65">
        <f t="shared" si="5"/>
        <v>8</v>
      </c>
      <c r="F21" s="65" t="e">
        <f t="shared" si="0"/>
        <v>#N/A</v>
      </c>
      <c r="G21" s="65" t="e">
        <f t="shared" si="1"/>
        <v>#N/A</v>
      </c>
      <c r="H21" s="65">
        <f>_xlfn.IFNA(G21*T21*Sheet1!$B$14,0)</f>
        <v>0</v>
      </c>
      <c r="I21" s="23"/>
      <c r="J21" s="24"/>
      <c r="K21" s="24"/>
      <c r="L21" s="24"/>
      <c r="M21" s="47" t="str">
        <f t="shared" si="2"/>
        <v xml:space="preserve"> - </v>
      </c>
      <c r="N21" s="47" t="e">
        <f>VLOOKUP(M21,Sheet1!$B$31:$C$34,2,0)</f>
        <v>#N/A</v>
      </c>
      <c r="O21" s="25"/>
      <c r="P21" s="47">
        <f t="shared" si="3"/>
        <v>0</v>
      </c>
      <c r="Q21" s="47" t="str">
        <f t="shared" si="4"/>
        <v xml:space="preserve"> - </v>
      </c>
      <c r="R21" s="24"/>
      <c r="S21" s="50">
        <f>_xlfn.IFNA(VLOOKUP(Q21,Sheet1!$B$35:$C$38,2,0),0)</f>
        <v>0</v>
      </c>
      <c r="T21" s="25"/>
      <c r="U21" s="49">
        <f>_xlfn.IFNA(IF(O21&gt;=VLOOKUP(L21,Sheet1!$B$5:$C$6,2,0),1,(1/VLOOKUP(L21,Sheet1!$B$5:$C$6,2,0))*O21),0)</f>
        <v>0</v>
      </c>
      <c r="V21" s="49">
        <f>T21*U21*Sheet1!$B$14</f>
        <v>0</v>
      </c>
      <c r="W21" s="26"/>
      <c r="Y21" s="7"/>
    </row>
    <row r="22" spans="2:25" s="6" customFormat="1">
      <c r="B22" s="7"/>
      <c r="D22" s="22"/>
      <c r="E22" s="65">
        <f t="shared" si="5"/>
        <v>9</v>
      </c>
      <c r="F22" s="65" t="e">
        <f t="shared" si="0"/>
        <v>#N/A</v>
      </c>
      <c r="G22" s="65" t="e">
        <f t="shared" si="1"/>
        <v>#N/A</v>
      </c>
      <c r="H22" s="65">
        <f>_xlfn.IFNA(G22*T22*Sheet1!$B$14,0)</f>
        <v>0</v>
      </c>
      <c r="I22" s="23"/>
      <c r="J22" s="24"/>
      <c r="K22" s="24"/>
      <c r="L22" s="24"/>
      <c r="M22" s="47" t="str">
        <f t="shared" si="2"/>
        <v xml:space="preserve"> - </v>
      </c>
      <c r="N22" s="47" t="e">
        <f>VLOOKUP(M22,Sheet1!$B$31:$C$34,2,0)</f>
        <v>#N/A</v>
      </c>
      <c r="O22" s="25"/>
      <c r="P22" s="47">
        <f t="shared" si="3"/>
        <v>0</v>
      </c>
      <c r="Q22" s="47" t="str">
        <f t="shared" si="4"/>
        <v xml:space="preserve"> - </v>
      </c>
      <c r="R22" s="24"/>
      <c r="S22" s="50">
        <f>_xlfn.IFNA(VLOOKUP(Q22,Sheet1!$B$35:$C$38,2,0),0)</f>
        <v>0</v>
      </c>
      <c r="T22" s="25"/>
      <c r="U22" s="49">
        <f>_xlfn.IFNA(IF(O22&gt;=VLOOKUP(L22,Sheet1!$B$5:$C$6,2,0),1,(1/VLOOKUP(L22,Sheet1!$B$5:$C$6,2,0))*O22),0)</f>
        <v>0</v>
      </c>
      <c r="V22" s="49">
        <f>T22*U22*Sheet1!$B$14</f>
        <v>0</v>
      </c>
      <c r="W22" s="26"/>
      <c r="Y22" s="7"/>
    </row>
    <row r="23" spans="2:25" s="6" customFormat="1">
      <c r="B23" s="7"/>
      <c r="D23" s="22"/>
      <c r="E23" s="65">
        <f t="shared" si="5"/>
        <v>10</v>
      </c>
      <c r="F23" s="65" t="e">
        <f t="shared" si="0"/>
        <v>#N/A</v>
      </c>
      <c r="G23" s="65" t="e">
        <f t="shared" si="1"/>
        <v>#N/A</v>
      </c>
      <c r="H23" s="65">
        <f>_xlfn.IFNA(G23*T23*Sheet1!$B$14,0)</f>
        <v>0</v>
      </c>
      <c r="I23" s="23"/>
      <c r="J23" s="24"/>
      <c r="K23" s="24"/>
      <c r="L23" s="24"/>
      <c r="M23" s="47" t="str">
        <f t="shared" si="2"/>
        <v xml:space="preserve"> - </v>
      </c>
      <c r="N23" s="47" t="e">
        <f>VLOOKUP(M23,Sheet1!$B$31:$C$34,2,0)</f>
        <v>#N/A</v>
      </c>
      <c r="O23" s="25"/>
      <c r="P23" s="47">
        <f t="shared" si="3"/>
        <v>0</v>
      </c>
      <c r="Q23" s="47" t="str">
        <f t="shared" si="4"/>
        <v xml:space="preserve"> - </v>
      </c>
      <c r="R23" s="24"/>
      <c r="S23" s="50">
        <f>_xlfn.IFNA(VLOOKUP(Q23,Sheet1!$B$35:$C$38,2,0),0)</f>
        <v>0</v>
      </c>
      <c r="T23" s="25"/>
      <c r="U23" s="49">
        <f>_xlfn.IFNA(IF(O23&gt;=VLOOKUP(L23,Sheet1!$B$5:$C$6,2,0),1,(1/VLOOKUP(L23,Sheet1!$B$5:$C$6,2,0))*O23),0)</f>
        <v>0</v>
      </c>
      <c r="V23" s="49">
        <f>T23*U23*Sheet1!$B$14</f>
        <v>0</v>
      </c>
      <c r="W23" s="26"/>
      <c r="Y23" s="7"/>
    </row>
    <row r="24" spans="2:25" s="6" customFormat="1">
      <c r="B24" s="7"/>
      <c r="D24" s="22"/>
      <c r="E24" s="65">
        <f t="shared" si="5"/>
        <v>11</v>
      </c>
      <c r="F24" s="65" t="e">
        <f t="shared" si="0"/>
        <v>#N/A</v>
      </c>
      <c r="G24" s="65" t="e">
        <f t="shared" si="1"/>
        <v>#N/A</v>
      </c>
      <c r="H24" s="65">
        <f>_xlfn.IFNA(G24*T24*Sheet1!$B$14,0)</f>
        <v>0</v>
      </c>
      <c r="I24" s="23"/>
      <c r="J24" s="24"/>
      <c r="K24" s="24"/>
      <c r="L24" s="24"/>
      <c r="M24" s="47" t="str">
        <f t="shared" si="2"/>
        <v xml:space="preserve"> - </v>
      </c>
      <c r="N24" s="47" t="e">
        <f>VLOOKUP(M24,Sheet1!$B$31:$C$34,2,0)</f>
        <v>#N/A</v>
      </c>
      <c r="O24" s="25"/>
      <c r="P24" s="47">
        <f t="shared" si="3"/>
        <v>0</v>
      </c>
      <c r="Q24" s="47" t="str">
        <f t="shared" si="4"/>
        <v xml:space="preserve"> - </v>
      </c>
      <c r="R24" s="24"/>
      <c r="S24" s="50">
        <f>_xlfn.IFNA(VLOOKUP(Q24,Sheet1!$B$35:$C$38,2,0),0)</f>
        <v>0</v>
      </c>
      <c r="T24" s="25"/>
      <c r="U24" s="49">
        <f>_xlfn.IFNA(IF(O24&gt;=VLOOKUP(L24,Sheet1!$B$5:$C$6,2,0),1,(1/VLOOKUP(L24,Sheet1!$B$5:$C$6,2,0))*O24),0)</f>
        <v>0</v>
      </c>
      <c r="V24" s="49">
        <f>T24*U24*Sheet1!$B$14</f>
        <v>0</v>
      </c>
      <c r="W24" s="26"/>
      <c r="Y24" s="7"/>
    </row>
    <row r="25" spans="2:25" s="6" customFormat="1">
      <c r="B25" s="7"/>
      <c r="D25" s="22"/>
      <c r="E25" s="65">
        <f t="shared" si="5"/>
        <v>12</v>
      </c>
      <c r="F25" s="65" t="e">
        <f t="shared" si="0"/>
        <v>#N/A</v>
      </c>
      <c r="G25" s="65" t="e">
        <f t="shared" si="1"/>
        <v>#N/A</v>
      </c>
      <c r="H25" s="65">
        <f>_xlfn.IFNA(G25*T25*Sheet1!$B$14,0)</f>
        <v>0</v>
      </c>
      <c r="I25" s="23"/>
      <c r="J25" s="24"/>
      <c r="K25" s="24"/>
      <c r="L25" s="24"/>
      <c r="M25" s="47" t="str">
        <f t="shared" si="2"/>
        <v xml:space="preserve"> - </v>
      </c>
      <c r="N25" s="47" t="e">
        <f>VLOOKUP(M25,Sheet1!$B$31:$C$34,2,0)</f>
        <v>#N/A</v>
      </c>
      <c r="O25" s="25"/>
      <c r="P25" s="47">
        <f t="shared" si="3"/>
        <v>0</v>
      </c>
      <c r="Q25" s="47" t="str">
        <f t="shared" si="4"/>
        <v xml:space="preserve"> - </v>
      </c>
      <c r="R25" s="24"/>
      <c r="S25" s="50">
        <f>_xlfn.IFNA(VLOOKUP(Q25,Sheet1!$B$35:$C$38,2,0),0)</f>
        <v>0</v>
      </c>
      <c r="T25" s="25"/>
      <c r="U25" s="49">
        <f>_xlfn.IFNA(IF(O25&gt;=VLOOKUP(L25,Sheet1!$B$5:$C$6,2,0),1,(1/VLOOKUP(L25,Sheet1!$B$5:$C$6,2,0))*O25),0)</f>
        <v>0</v>
      </c>
      <c r="V25" s="49">
        <f>T25*U25*Sheet1!$B$14</f>
        <v>0</v>
      </c>
      <c r="W25" s="26"/>
      <c r="Y25" s="7"/>
    </row>
    <row r="26" spans="2:25" s="6" customFormat="1">
      <c r="B26" s="7"/>
      <c r="D26" s="22"/>
      <c r="E26" s="65">
        <f t="shared" si="5"/>
        <v>13</v>
      </c>
      <c r="F26" s="65" t="e">
        <f t="shared" si="0"/>
        <v>#N/A</v>
      </c>
      <c r="G26" s="65" t="e">
        <f t="shared" si="1"/>
        <v>#N/A</v>
      </c>
      <c r="H26" s="65">
        <f>_xlfn.IFNA(G26*T26*Sheet1!$B$14,0)</f>
        <v>0</v>
      </c>
      <c r="I26" s="23"/>
      <c r="J26" s="24"/>
      <c r="K26" s="24"/>
      <c r="L26" s="24"/>
      <c r="M26" s="47" t="str">
        <f t="shared" si="2"/>
        <v xml:space="preserve"> - </v>
      </c>
      <c r="N26" s="47" t="e">
        <f>VLOOKUP(M26,Sheet1!$B$31:$C$34,2,0)</f>
        <v>#N/A</v>
      </c>
      <c r="O26" s="25"/>
      <c r="P26" s="47">
        <f t="shared" si="3"/>
        <v>0</v>
      </c>
      <c r="Q26" s="47" t="str">
        <f t="shared" si="4"/>
        <v xml:space="preserve"> - </v>
      </c>
      <c r="R26" s="24"/>
      <c r="S26" s="50">
        <f>_xlfn.IFNA(VLOOKUP(Q26,Sheet1!$B$35:$C$38,2,0),0)</f>
        <v>0</v>
      </c>
      <c r="T26" s="25"/>
      <c r="U26" s="49">
        <f>_xlfn.IFNA(IF(O26&gt;=VLOOKUP(L26,Sheet1!$B$5:$C$6,2,0),1,(1/VLOOKUP(L26,Sheet1!$B$5:$C$6,2,0))*O26),0)</f>
        <v>0</v>
      </c>
      <c r="V26" s="49">
        <f>T26*U26*Sheet1!$B$14</f>
        <v>0</v>
      </c>
      <c r="W26" s="26"/>
      <c r="Y26" s="7"/>
    </row>
    <row r="27" spans="2:25" s="6" customFormat="1">
      <c r="B27" s="7"/>
      <c r="D27" s="22"/>
      <c r="E27" s="65">
        <f t="shared" si="5"/>
        <v>14</v>
      </c>
      <c r="F27" s="65" t="e">
        <f t="shared" si="0"/>
        <v>#N/A</v>
      </c>
      <c r="G27" s="65" t="e">
        <f t="shared" si="1"/>
        <v>#N/A</v>
      </c>
      <c r="H27" s="65">
        <f>_xlfn.IFNA(G27*T27*Sheet1!$B$14,0)</f>
        <v>0</v>
      </c>
      <c r="I27" s="23"/>
      <c r="J27" s="24"/>
      <c r="K27" s="24"/>
      <c r="L27" s="24"/>
      <c r="M27" s="47" t="str">
        <f t="shared" si="2"/>
        <v xml:space="preserve"> - </v>
      </c>
      <c r="N27" s="47" t="e">
        <f>VLOOKUP(M27,Sheet1!$B$31:$C$34,2,0)</f>
        <v>#N/A</v>
      </c>
      <c r="O27" s="25"/>
      <c r="P27" s="47">
        <f t="shared" si="3"/>
        <v>0</v>
      </c>
      <c r="Q27" s="47" t="str">
        <f t="shared" si="4"/>
        <v xml:space="preserve"> - </v>
      </c>
      <c r="R27" s="24"/>
      <c r="S27" s="50">
        <f>_xlfn.IFNA(VLOOKUP(Q27,Sheet1!$B$35:$C$38,2,0),0)</f>
        <v>0</v>
      </c>
      <c r="T27" s="25"/>
      <c r="U27" s="49">
        <f>_xlfn.IFNA(IF(O27&gt;=VLOOKUP(L27,Sheet1!$B$5:$C$6,2,0),1,(1/VLOOKUP(L27,Sheet1!$B$5:$C$6,2,0))*O27),0)</f>
        <v>0</v>
      </c>
      <c r="V27" s="49">
        <f>T27*U27*Sheet1!$B$14</f>
        <v>0</v>
      </c>
      <c r="W27" s="26"/>
      <c r="Y27" s="7"/>
    </row>
    <row r="28" spans="2:25" s="6" customFormat="1">
      <c r="B28" s="7"/>
      <c r="D28" s="22"/>
      <c r="E28" s="65">
        <f t="shared" si="5"/>
        <v>15</v>
      </c>
      <c r="F28" s="65" t="e">
        <f t="shared" si="0"/>
        <v>#N/A</v>
      </c>
      <c r="G28" s="65" t="e">
        <f t="shared" si="1"/>
        <v>#N/A</v>
      </c>
      <c r="H28" s="65">
        <f>_xlfn.IFNA(G28*T28*Sheet1!$B$14,0)</f>
        <v>0</v>
      </c>
      <c r="I28" s="23"/>
      <c r="J28" s="24"/>
      <c r="K28" s="24"/>
      <c r="L28" s="24"/>
      <c r="M28" s="47" t="str">
        <f t="shared" si="2"/>
        <v xml:space="preserve"> - </v>
      </c>
      <c r="N28" s="47" t="e">
        <f>VLOOKUP(M28,Sheet1!$B$31:$C$34,2,0)</f>
        <v>#N/A</v>
      </c>
      <c r="O28" s="25"/>
      <c r="P28" s="47">
        <f t="shared" si="3"/>
        <v>0</v>
      </c>
      <c r="Q28" s="47" t="str">
        <f t="shared" si="4"/>
        <v xml:space="preserve"> - </v>
      </c>
      <c r="R28" s="24"/>
      <c r="S28" s="50">
        <f>_xlfn.IFNA(VLOOKUP(Q28,Sheet1!$B$35:$C$38,2,0),0)</f>
        <v>0</v>
      </c>
      <c r="T28" s="25"/>
      <c r="U28" s="49">
        <f>_xlfn.IFNA(IF(O28&gt;=VLOOKUP(L28,Sheet1!$B$5:$C$6,2,0),1,(1/VLOOKUP(L28,Sheet1!$B$5:$C$6,2,0))*O28),0)</f>
        <v>0</v>
      </c>
      <c r="V28" s="49">
        <f>T28*U28*Sheet1!$B$14</f>
        <v>0</v>
      </c>
      <c r="W28" s="26"/>
      <c r="Y28" s="7"/>
    </row>
    <row r="29" spans="2:25" s="6" customFormat="1">
      <c r="B29" s="7"/>
      <c r="D29" s="22"/>
      <c r="E29" s="65">
        <f t="shared" si="5"/>
        <v>16</v>
      </c>
      <c r="F29" s="65" t="e">
        <f t="shared" si="0"/>
        <v>#N/A</v>
      </c>
      <c r="G29" s="65" t="e">
        <f t="shared" si="1"/>
        <v>#N/A</v>
      </c>
      <c r="H29" s="65">
        <f>_xlfn.IFNA(G29*T29*Sheet1!$B$14,0)</f>
        <v>0</v>
      </c>
      <c r="I29" s="23"/>
      <c r="J29" s="24"/>
      <c r="K29" s="24"/>
      <c r="L29" s="24"/>
      <c r="M29" s="47" t="str">
        <f t="shared" si="2"/>
        <v xml:space="preserve"> - </v>
      </c>
      <c r="N29" s="47" t="e">
        <f>VLOOKUP(M29,Sheet1!$B$31:$C$34,2,0)</f>
        <v>#N/A</v>
      </c>
      <c r="O29" s="25"/>
      <c r="P29" s="47">
        <f t="shared" si="3"/>
        <v>0</v>
      </c>
      <c r="Q29" s="47" t="str">
        <f t="shared" si="4"/>
        <v xml:space="preserve"> - </v>
      </c>
      <c r="R29" s="24"/>
      <c r="S29" s="50">
        <f>_xlfn.IFNA(VLOOKUP(Q29,Sheet1!$B$35:$C$38,2,0),0)</f>
        <v>0</v>
      </c>
      <c r="T29" s="25"/>
      <c r="U29" s="49">
        <f>_xlfn.IFNA(IF(O29&gt;=VLOOKUP(L29,Sheet1!$B$5:$C$6,2,0),1,(1/VLOOKUP(L29,Sheet1!$B$5:$C$6,2,0))*O29),0)</f>
        <v>0</v>
      </c>
      <c r="V29" s="49">
        <f>T29*U29*Sheet1!$B$14</f>
        <v>0</v>
      </c>
      <c r="W29" s="26"/>
      <c r="Y29" s="7"/>
    </row>
    <row r="30" spans="2:25" s="6" customFormat="1">
      <c r="B30" s="7"/>
      <c r="D30" s="22"/>
      <c r="E30" s="65">
        <f t="shared" si="5"/>
        <v>17</v>
      </c>
      <c r="F30" s="65" t="e">
        <f t="shared" si="0"/>
        <v>#N/A</v>
      </c>
      <c r="G30" s="65" t="e">
        <f t="shared" si="1"/>
        <v>#N/A</v>
      </c>
      <c r="H30" s="65">
        <f>_xlfn.IFNA(G30*T30*Sheet1!$B$14,0)</f>
        <v>0</v>
      </c>
      <c r="I30" s="23"/>
      <c r="J30" s="24"/>
      <c r="K30" s="24"/>
      <c r="L30" s="24"/>
      <c r="M30" s="47" t="str">
        <f t="shared" si="2"/>
        <v xml:space="preserve"> - </v>
      </c>
      <c r="N30" s="47" t="e">
        <f>VLOOKUP(M30,Sheet1!$B$31:$C$34,2,0)</f>
        <v>#N/A</v>
      </c>
      <c r="O30" s="25"/>
      <c r="P30" s="47">
        <f t="shared" si="3"/>
        <v>0</v>
      </c>
      <c r="Q30" s="47" t="str">
        <f t="shared" si="4"/>
        <v xml:space="preserve"> - </v>
      </c>
      <c r="R30" s="24"/>
      <c r="S30" s="50">
        <f>_xlfn.IFNA(VLOOKUP(Q30,Sheet1!$B$35:$C$38,2,0),0)</f>
        <v>0</v>
      </c>
      <c r="T30" s="25"/>
      <c r="U30" s="49">
        <f>_xlfn.IFNA(IF(O30&gt;=VLOOKUP(L30,Sheet1!$B$5:$C$6,2,0),1,(1/VLOOKUP(L30,Sheet1!$B$5:$C$6,2,0))*O30),0)</f>
        <v>0</v>
      </c>
      <c r="V30" s="49">
        <f>T30*U30*Sheet1!$B$14</f>
        <v>0</v>
      </c>
      <c r="W30" s="26"/>
      <c r="Y30" s="7"/>
    </row>
    <row r="31" spans="2:25" s="6" customFormat="1">
      <c r="B31" s="7"/>
      <c r="D31" s="22"/>
      <c r="E31" s="65">
        <f t="shared" si="5"/>
        <v>18</v>
      </c>
      <c r="F31" s="65" t="e">
        <f t="shared" si="0"/>
        <v>#N/A</v>
      </c>
      <c r="G31" s="65" t="e">
        <f t="shared" si="1"/>
        <v>#N/A</v>
      </c>
      <c r="H31" s="65">
        <f>_xlfn.IFNA(G31*T31*Sheet1!$B$14,0)</f>
        <v>0</v>
      </c>
      <c r="I31" s="23"/>
      <c r="J31" s="24"/>
      <c r="K31" s="24"/>
      <c r="L31" s="24"/>
      <c r="M31" s="47" t="str">
        <f t="shared" si="2"/>
        <v xml:space="preserve"> - </v>
      </c>
      <c r="N31" s="47" t="e">
        <f>VLOOKUP(M31,Sheet1!$B$31:$C$34,2,0)</f>
        <v>#N/A</v>
      </c>
      <c r="O31" s="25"/>
      <c r="P31" s="47">
        <f t="shared" si="3"/>
        <v>0</v>
      </c>
      <c r="Q31" s="47" t="str">
        <f t="shared" si="4"/>
        <v xml:space="preserve"> - </v>
      </c>
      <c r="R31" s="24"/>
      <c r="S31" s="50">
        <f>_xlfn.IFNA(VLOOKUP(Q31,Sheet1!$B$35:$C$38,2,0),0)</f>
        <v>0</v>
      </c>
      <c r="T31" s="25"/>
      <c r="U31" s="49">
        <f>_xlfn.IFNA(IF(O31&gt;=VLOOKUP(L31,Sheet1!$B$5:$C$6,2,0),1,(1/VLOOKUP(L31,Sheet1!$B$5:$C$6,2,0))*O31),0)</f>
        <v>0</v>
      </c>
      <c r="V31" s="49">
        <f>T31*U31*Sheet1!$B$14</f>
        <v>0</v>
      </c>
      <c r="W31" s="26"/>
      <c r="Y31" s="7"/>
    </row>
    <row r="32" spans="2:25" s="6" customFormat="1">
      <c r="B32" s="7"/>
      <c r="D32" s="22"/>
      <c r="E32" s="65">
        <f t="shared" si="5"/>
        <v>19</v>
      </c>
      <c r="F32" s="65" t="e">
        <f t="shared" si="0"/>
        <v>#N/A</v>
      </c>
      <c r="G32" s="65" t="e">
        <f t="shared" si="1"/>
        <v>#N/A</v>
      </c>
      <c r="H32" s="65">
        <f>_xlfn.IFNA(G32*T32*Sheet1!$B$14,0)</f>
        <v>0</v>
      </c>
      <c r="I32" s="23"/>
      <c r="J32" s="24"/>
      <c r="K32" s="24"/>
      <c r="L32" s="24"/>
      <c r="M32" s="47" t="str">
        <f t="shared" si="2"/>
        <v xml:space="preserve"> - </v>
      </c>
      <c r="N32" s="47" t="e">
        <f>VLOOKUP(M32,Sheet1!$B$31:$C$34,2,0)</f>
        <v>#N/A</v>
      </c>
      <c r="O32" s="25"/>
      <c r="P32" s="47">
        <f t="shared" si="3"/>
        <v>0</v>
      </c>
      <c r="Q32" s="47" t="str">
        <f t="shared" si="4"/>
        <v xml:space="preserve"> - </v>
      </c>
      <c r="R32" s="24"/>
      <c r="S32" s="50">
        <f>_xlfn.IFNA(VLOOKUP(Q32,Sheet1!$B$35:$C$38,2,0),0)</f>
        <v>0</v>
      </c>
      <c r="T32" s="25"/>
      <c r="U32" s="49">
        <f>_xlfn.IFNA(IF(O32&gt;=VLOOKUP(L32,Sheet1!$B$5:$C$6,2,0),1,(1/VLOOKUP(L32,Sheet1!$B$5:$C$6,2,0))*O32),0)</f>
        <v>0</v>
      </c>
      <c r="V32" s="49">
        <f>T32*U32*Sheet1!$B$14</f>
        <v>0</v>
      </c>
      <c r="W32" s="26"/>
      <c r="Y32" s="7"/>
    </row>
    <row r="33" spans="2:25" s="6" customFormat="1">
      <c r="B33" s="7"/>
      <c r="D33" s="22"/>
      <c r="E33" s="65">
        <f t="shared" si="5"/>
        <v>20</v>
      </c>
      <c r="F33" s="65" t="e">
        <f t="shared" si="0"/>
        <v>#N/A</v>
      </c>
      <c r="G33" s="65" t="e">
        <f t="shared" si="1"/>
        <v>#N/A</v>
      </c>
      <c r="H33" s="65">
        <f>_xlfn.IFNA(G33*T33*Sheet1!$B$14,0)</f>
        <v>0</v>
      </c>
      <c r="I33" s="23"/>
      <c r="J33" s="24"/>
      <c r="K33" s="24"/>
      <c r="L33" s="24"/>
      <c r="M33" s="47" t="str">
        <f t="shared" si="2"/>
        <v xml:space="preserve"> - </v>
      </c>
      <c r="N33" s="47" t="e">
        <f>VLOOKUP(M33,Sheet1!$B$31:$C$34,2,0)</f>
        <v>#N/A</v>
      </c>
      <c r="O33" s="25"/>
      <c r="P33" s="47">
        <f t="shared" si="3"/>
        <v>0</v>
      </c>
      <c r="Q33" s="47" t="str">
        <f t="shared" si="4"/>
        <v xml:space="preserve"> - </v>
      </c>
      <c r="R33" s="24"/>
      <c r="S33" s="50">
        <f>_xlfn.IFNA(VLOOKUP(Q33,Sheet1!$B$35:$C$38,2,0),0)</f>
        <v>0</v>
      </c>
      <c r="T33" s="25"/>
      <c r="U33" s="49">
        <f>_xlfn.IFNA(IF(O33&gt;=VLOOKUP(L33,Sheet1!$B$5:$C$6,2,0),1,(1/VLOOKUP(L33,Sheet1!$B$5:$C$6,2,0))*O33),0)</f>
        <v>0</v>
      </c>
      <c r="V33" s="49">
        <f>T33*U33*Sheet1!$B$14</f>
        <v>0</v>
      </c>
      <c r="W33" s="26"/>
      <c r="Y33" s="7"/>
    </row>
    <row r="34" spans="2:25" s="6" customFormat="1">
      <c r="B34" s="7"/>
      <c r="D34" s="22"/>
      <c r="E34" s="65">
        <f t="shared" si="5"/>
        <v>21</v>
      </c>
      <c r="F34" s="65" t="e">
        <f t="shared" si="0"/>
        <v>#N/A</v>
      </c>
      <c r="G34" s="65" t="e">
        <f t="shared" si="1"/>
        <v>#N/A</v>
      </c>
      <c r="H34" s="65">
        <f>_xlfn.IFNA(G34*T34*Sheet1!$B$14,0)</f>
        <v>0</v>
      </c>
      <c r="I34" s="23"/>
      <c r="J34" s="24"/>
      <c r="K34" s="24"/>
      <c r="L34" s="24"/>
      <c r="M34" s="47" t="str">
        <f t="shared" si="2"/>
        <v xml:space="preserve"> - </v>
      </c>
      <c r="N34" s="47" t="e">
        <f>VLOOKUP(M34,Sheet1!$B$31:$C$34,2,0)</f>
        <v>#N/A</v>
      </c>
      <c r="O34" s="25"/>
      <c r="P34" s="47">
        <f t="shared" si="3"/>
        <v>0</v>
      </c>
      <c r="Q34" s="47" t="str">
        <f t="shared" si="4"/>
        <v xml:space="preserve"> - </v>
      </c>
      <c r="R34" s="24"/>
      <c r="S34" s="50">
        <f>_xlfn.IFNA(VLOOKUP(Q34,Sheet1!$B$35:$C$38,2,0),0)</f>
        <v>0</v>
      </c>
      <c r="T34" s="25"/>
      <c r="U34" s="49">
        <f>_xlfn.IFNA(IF(O34&gt;=VLOOKUP(L34,Sheet1!$B$5:$C$6,2,0),1,(1/VLOOKUP(L34,Sheet1!$B$5:$C$6,2,0))*O34),0)</f>
        <v>0</v>
      </c>
      <c r="V34" s="49">
        <f>T34*U34*Sheet1!$B$14</f>
        <v>0</v>
      </c>
      <c r="W34" s="26"/>
      <c r="Y34" s="7"/>
    </row>
    <row r="35" spans="2:25" s="6" customFormat="1">
      <c r="B35" s="7"/>
      <c r="D35" s="22"/>
      <c r="E35" s="65">
        <f t="shared" si="5"/>
        <v>22</v>
      </c>
      <c r="F35" s="65" t="e">
        <f t="shared" si="0"/>
        <v>#N/A</v>
      </c>
      <c r="G35" s="65" t="e">
        <f t="shared" si="1"/>
        <v>#N/A</v>
      </c>
      <c r="H35" s="65">
        <f>_xlfn.IFNA(G35*T35*Sheet1!$B$14,0)</f>
        <v>0</v>
      </c>
      <c r="I35" s="23"/>
      <c r="J35" s="24"/>
      <c r="K35" s="24"/>
      <c r="L35" s="24"/>
      <c r="M35" s="47" t="str">
        <f t="shared" si="2"/>
        <v xml:space="preserve"> - </v>
      </c>
      <c r="N35" s="47" t="e">
        <f>VLOOKUP(M35,Sheet1!$B$31:$C$34,2,0)</f>
        <v>#N/A</v>
      </c>
      <c r="O35" s="25"/>
      <c r="P35" s="47">
        <f t="shared" si="3"/>
        <v>0</v>
      </c>
      <c r="Q35" s="47" t="str">
        <f t="shared" si="4"/>
        <v xml:space="preserve"> - </v>
      </c>
      <c r="R35" s="24"/>
      <c r="S35" s="50">
        <f>_xlfn.IFNA(VLOOKUP(Q35,Sheet1!$B$35:$C$38,2,0),0)</f>
        <v>0</v>
      </c>
      <c r="T35" s="25"/>
      <c r="U35" s="49">
        <f>_xlfn.IFNA(IF(O35&gt;=VLOOKUP(L35,Sheet1!$B$5:$C$6,2,0),1,(1/VLOOKUP(L35,Sheet1!$B$5:$C$6,2,0))*O35),0)</f>
        <v>0</v>
      </c>
      <c r="V35" s="49">
        <f>T35*U35*Sheet1!$B$14</f>
        <v>0</v>
      </c>
      <c r="W35" s="26"/>
      <c r="Y35" s="7"/>
    </row>
    <row r="36" spans="2:25" s="6" customFormat="1">
      <c r="B36" s="7"/>
      <c r="D36" s="22"/>
      <c r="E36" s="65">
        <f t="shared" si="5"/>
        <v>23</v>
      </c>
      <c r="F36" s="65" t="e">
        <f t="shared" si="0"/>
        <v>#N/A</v>
      </c>
      <c r="G36" s="65" t="e">
        <f t="shared" si="1"/>
        <v>#N/A</v>
      </c>
      <c r="H36" s="65">
        <f>_xlfn.IFNA(G36*T36*Sheet1!$B$14,0)</f>
        <v>0</v>
      </c>
      <c r="I36" s="23"/>
      <c r="J36" s="24"/>
      <c r="K36" s="24"/>
      <c r="L36" s="24"/>
      <c r="M36" s="47" t="str">
        <f t="shared" si="2"/>
        <v xml:space="preserve"> - </v>
      </c>
      <c r="N36" s="47" t="e">
        <f>VLOOKUP(M36,Sheet1!$B$31:$C$34,2,0)</f>
        <v>#N/A</v>
      </c>
      <c r="O36" s="25"/>
      <c r="P36" s="47">
        <f t="shared" si="3"/>
        <v>0</v>
      </c>
      <c r="Q36" s="47" t="str">
        <f t="shared" si="4"/>
        <v xml:space="preserve"> - </v>
      </c>
      <c r="R36" s="24"/>
      <c r="S36" s="50">
        <f>_xlfn.IFNA(VLOOKUP(Q36,Sheet1!$B$35:$C$38,2,0),0)</f>
        <v>0</v>
      </c>
      <c r="T36" s="25"/>
      <c r="U36" s="49">
        <f>_xlfn.IFNA(IF(O36&gt;=VLOOKUP(L36,Sheet1!$B$5:$C$6,2,0),1,(1/VLOOKUP(L36,Sheet1!$B$5:$C$6,2,0))*O36),0)</f>
        <v>0</v>
      </c>
      <c r="V36" s="49">
        <f>T36*U36*Sheet1!$B$14</f>
        <v>0</v>
      </c>
      <c r="W36" s="26"/>
      <c r="Y36" s="7"/>
    </row>
    <row r="37" spans="2:25" s="6" customFormat="1">
      <c r="B37" s="7"/>
      <c r="D37" s="22"/>
      <c r="E37" s="65">
        <f t="shared" si="5"/>
        <v>24</v>
      </c>
      <c r="F37" s="65" t="e">
        <f t="shared" si="0"/>
        <v>#N/A</v>
      </c>
      <c r="G37" s="65" t="e">
        <f t="shared" si="1"/>
        <v>#N/A</v>
      </c>
      <c r="H37" s="65">
        <f>_xlfn.IFNA(G37*T37*Sheet1!$B$14,0)</f>
        <v>0</v>
      </c>
      <c r="I37" s="23"/>
      <c r="J37" s="24"/>
      <c r="K37" s="24"/>
      <c r="L37" s="24"/>
      <c r="M37" s="47" t="str">
        <f t="shared" si="2"/>
        <v xml:space="preserve"> - </v>
      </c>
      <c r="N37" s="47" t="e">
        <f>VLOOKUP(M37,Sheet1!$B$31:$C$34,2,0)</f>
        <v>#N/A</v>
      </c>
      <c r="O37" s="25"/>
      <c r="P37" s="47">
        <f t="shared" si="3"/>
        <v>0</v>
      </c>
      <c r="Q37" s="47" t="str">
        <f t="shared" si="4"/>
        <v xml:space="preserve"> - </v>
      </c>
      <c r="R37" s="24"/>
      <c r="S37" s="50">
        <f>_xlfn.IFNA(VLOOKUP(Q37,Sheet1!$B$35:$C$38,2,0),0)</f>
        <v>0</v>
      </c>
      <c r="T37" s="25"/>
      <c r="U37" s="49">
        <f>_xlfn.IFNA(IF(O37&gt;=VLOOKUP(L37,Sheet1!$B$5:$C$6,2,0),1,(1/VLOOKUP(L37,Sheet1!$B$5:$C$6,2,0))*O37),0)</f>
        <v>0</v>
      </c>
      <c r="V37" s="49">
        <f>T37*U37*Sheet1!$B$14</f>
        <v>0</v>
      </c>
      <c r="W37" s="26"/>
      <c r="Y37" s="7"/>
    </row>
    <row r="38" spans="2:25" s="6" customFormat="1">
      <c r="B38" s="7"/>
      <c r="D38" s="22"/>
      <c r="E38" s="65">
        <f t="shared" si="5"/>
        <v>25</v>
      </c>
      <c r="F38" s="65" t="e">
        <f t="shared" si="0"/>
        <v>#N/A</v>
      </c>
      <c r="G38" s="65" t="e">
        <f t="shared" si="1"/>
        <v>#N/A</v>
      </c>
      <c r="H38" s="65">
        <f>_xlfn.IFNA(G38*T38*Sheet1!$B$14,0)</f>
        <v>0</v>
      </c>
      <c r="I38" s="23"/>
      <c r="J38" s="24"/>
      <c r="K38" s="24"/>
      <c r="L38" s="24"/>
      <c r="M38" s="47" t="str">
        <f t="shared" si="2"/>
        <v xml:space="preserve"> - </v>
      </c>
      <c r="N38" s="47" t="e">
        <f>VLOOKUP(M38,Sheet1!$B$31:$C$34,2,0)</f>
        <v>#N/A</v>
      </c>
      <c r="O38" s="25"/>
      <c r="P38" s="47">
        <f t="shared" si="3"/>
        <v>0</v>
      </c>
      <c r="Q38" s="47" t="str">
        <f t="shared" si="4"/>
        <v xml:space="preserve"> - </v>
      </c>
      <c r="R38" s="24"/>
      <c r="S38" s="50">
        <f>_xlfn.IFNA(VLOOKUP(Q38,Sheet1!$B$35:$C$38,2,0),0)</f>
        <v>0</v>
      </c>
      <c r="T38" s="25"/>
      <c r="U38" s="49">
        <f>_xlfn.IFNA(IF(O38&gt;=VLOOKUP(L38,Sheet1!$B$5:$C$6,2,0),1,(1/VLOOKUP(L38,Sheet1!$B$5:$C$6,2,0))*O38),0)</f>
        <v>0</v>
      </c>
      <c r="V38" s="49">
        <f>T38*U38*Sheet1!$B$14</f>
        <v>0</v>
      </c>
      <c r="W38" s="26"/>
      <c r="Y38" s="7"/>
    </row>
    <row r="39" spans="2:25" s="6" customFormat="1">
      <c r="B39" s="7"/>
      <c r="D39" s="22"/>
      <c r="E39" s="65">
        <f t="shared" si="5"/>
        <v>26</v>
      </c>
      <c r="F39" s="65" t="e">
        <f t="shared" si="0"/>
        <v>#N/A</v>
      </c>
      <c r="G39" s="65" t="e">
        <f t="shared" si="1"/>
        <v>#N/A</v>
      </c>
      <c r="H39" s="65">
        <f>_xlfn.IFNA(G39*T39*Sheet1!$B$14,0)</f>
        <v>0</v>
      </c>
      <c r="I39" s="23"/>
      <c r="J39" s="24"/>
      <c r="K39" s="24"/>
      <c r="L39" s="24"/>
      <c r="M39" s="47" t="str">
        <f t="shared" si="2"/>
        <v xml:space="preserve"> - </v>
      </c>
      <c r="N39" s="47" t="e">
        <f>VLOOKUP(M39,Sheet1!$B$31:$C$34,2,0)</f>
        <v>#N/A</v>
      </c>
      <c r="O39" s="25"/>
      <c r="P39" s="47">
        <f t="shared" si="3"/>
        <v>0</v>
      </c>
      <c r="Q39" s="47" t="str">
        <f t="shared" si="4"/>
        <v xml:space="preserve"> - </v>
      </c>
      <c r="R39" s="24"/>
      <c r="S39" s="50">
        <f>_xlfn.IFNA(VLOOKUP(Q39,Sheet1!$B$35:$C$38,2,0),0)</f>
        <v>0</v>
      </c>
      <c r="T39" s="25"/>
      <c r="U39" s="49">
        <f>_xlfn.IFNA(IF(O39&gt;=VLOOKUP(L39,Sheet1!$B$5:$C$6,2,0),1,(1/VLOOKUP(L39,Sheet1!$B$5:$C$6,2,0))*O39),0)</f>
        <v>0</v>
      </c>
      <c r="V39" s="49">
        <f>T39*U39*Sheet1!$B$14</f>
        <v>0</v>
      </c>
      <c r="W39" s="26"/>
      <c r="Y39" s="7"/>
    </row>
    <row r="40" spans="2:25" s="6" customFormat="1">
      <c r="B40" s="7"/>
      <c r="D40" s="22"/>
      <c r="E40" s="65">
        <f t="shared" si="5"/>
        <v>27</v>
      </c>
      <c r="F40" s="65" t="e">
        <f t="shared" si="0"/>
        <v>#N/A</v>
      </c>
      <c r="G40" s="65" t="e">
        <f t="shared" si="1"/>
        <v>#N/A</v>
      </c>
      <c r="H40" s="65">
        <f>_xlfn.IFNA(G40*T40*Sheet1!$B$14,0)</f>
        <v>0</v>
      </c>
      <c r="I40" s="23"/>
      <c r="J40" s="24"/>
      <c r="K40" s="24"/>
      <c r="L40" s="24"/>
      <c r="M40" s="47" t="str">
        <f t="shared" si="2"/>
        <v xml:space="preserve"> - </v>
      </c>
      <c r="N40" s="47" t="e">
        <f>VLOOKUP(M40,Sheet1!$B$31:$C$34,2,0)</f>
        <v>#N/A</v>
      </c>
      <c r="O40" s="25"/>
      <c r="P40" s="47">
        <f t="shared" si="3"/>
        <v>0</v>
      </c>
      <c r="Q40" s="47" t="str">
        <f t="shared" si="4"/>
        <v xml:space="preserve"> - </v>
      </c>
      <c r="R40" s="24"/>
      <c r="S40" s="50">
        <f>_xlfn.IFNA(VLOOKUP(Q40,Sheet1!$B$35:$C$38,2,0),0)</f>
        <v>0</v>
      </c>
      <c r="T40" s="25"/>
      <c r="U40" s="49">
        <f>_xlfn.IFNA(IF(O40&gt;=VLOOKUP(L40,Sheet1!$B$5:$C$6,2,0),1,(1/VLOOKUP(L40,Sheet1!$B$5:$C$6,2,0))*O40),0)</f>
        <v>0</v>
      </c>
      <c r="V40" s="49">
        <f>T40*U40*Sheet1!$B$14</f>
        <v>0</v>
      </c>
      <c r="W40" s="26"/>
      <c r="Y40" s="7"/>
    </row>
    <row r="41" spans="2:25" s="6" customFormat="1">
      <c r="B41" s="7"/>
      <c r="D41" s="22"/>
      <c r="E41" s="65">
        <f t="shared" si="5"/>
        <v>28</v>
      </c>
      <c r="F41" s="65" t="e">
        <f t="shared" si="0"/>
        <v>#N/A</v>
      </c>
      <c r="G41" s="65" t="e">
        <f t="shared" si="1"/>
        <v>#N/A</v>
      </c>
      <c r="H41" s="65">
        <f>_xlfn.IFNA(G41*T41*Sheet1!$B$14,0)</f>
        <v>0</v>
      </c>
      <c r="I41" s="28"/>
      <c r="J41" s="29"/>
      <c r="K41" s="29"/>
      <c r="L41" s="29"/>
      <c r="M41" s="48" t="str">
        <f t="shared" si="2"/>
        <v xml:space="preserve"> - </v>
      </c>
      <c r="N41" s="48" t="e">
        <f>VLOOKUP(M41,Sheet1!$B$31:$C$34,2,0)</f>
        <v>#N/A</v>
      </c>
      <c r="O41" s="30"/>
      <c r="P41" s="47">
        <f t="shared" si="3"/>
        <v>0</v>
      </c>
      <c r="Q41" s="48" t="str">
        <f t="shared" si="4"/>
        <v xml:space="preserve"> - </v>
      </c>
      <c r="R41" s="29"/>
      <c r="S41" s="50">
        <f>_xlfn.IFNA(VLOOKUP(Q41,Sheet1!$B$35:$C$38,2,0),0)</f>
        <v>0</v>
      </c>
      <c r="T41" s="30"/>
      <c r="U41" s="49">
        <f>_xlfn.IFNA(IF(O41&gt;=VLOOKUP(L41,Sheet1!$B$5:$C$6,2,0),1,(1/VLOOKUP(L41,Sheet1!$B$5:$C$6,2,0))*O41),0)</f>
        <v>0</v>
      </c>
      <c r="V41" s="48">
        <f>T41*U41*Sheet1!$B$14</f>
        <v>0</v>
      </c>
      <c r="W41" s="31"/>
      <c r="Y41" s="7"/>
    </row>
    <row r="42" spans="2:25" s="6" customFormat="1">
      <c r="B42" s="7"/>
      <c r="D42" s="22"/>
      <c r="E42" s="65">
        <f t="shared" si="5"/>
        <v>29</v>
      </c>
      <c r="F42" s="65" t="e">
        <f t="shared" si="0"/>
        <v>#N/A</v>
      </c>
      <c r="G42" s="65" t="e">
        <f t="shared" si="1"/>
        <v>#N/A</v>
      </c>
      <c r="H42" s="65">
        <f>_xlfn.IFNA(G42*T42*Sheet1!$B$14,0)</f>
        <v>0</v>
      </c>
      <c r="I42" s="23"/>
      <c r="J42" s="24"/>
      <c r="K42" s="24"/>
      <c r="L42" s="24"/>
      <c r="M42" s="47" t="str">
        <f t="shared" si="2"/>
        <v xml:space="preserve"> - </v>
      </c>
      <c r="N42" s="47" t="e">
        <f>VLOOKUP(M42,Sheet1!$B$31:$C$34,2,0)</f>
        <v>#N/A</v>
      </c>
      <c r="O42" s="25"/>
      <c r="P42" s="47">
        <f t="shared" si="3"/>
        <v>0</v>
      </c>
      <c r="Q42" s="47" t="str">
        <f t="shared" si="4"/>
        <v xml:space="preserve"> - </v>
      </c>
      <c r="R42" s="24"/>
      <c r="S42" s="50">
        <f>_xlfn.IFNA(VLOOKUP(Q42,Sheet1!$B$35:$C$38,2,0),0)</f>
        <v>0</v>
      </c>
      <c r="T42" s="25"/>
      <c r="U42" s="49">
        <f>_xlfn.IFNA(IF(O42&gt;=VLOOKUP(L42,Sheet1!$B$5:$C$6,2,0),1,(1/VLOOKUP(L42,Sheet1!$B$5:$C$6,2,0))*O42),0)</f>
        <v>0</v>
      </c>
      <c r="V42" s="48">
        <f>T42*U42*Sheet1!$B$14</f>
        <v>0</v>
      </c>
      <c r="W42" s="26"/>
      <c r="Y42" s="7"/>
    </row>
    <row r="43" spans="2:25" s="6" customFormat="1">
      <c r="B43" s="7"/>
      <c r="D43" s="22"/>
      <c r="E43" s="65">
        <f t="shared" si="5"/>
        <v>30</v>
      </c>
      <c r="F43" s="65" t="e">
        <f t="shared" si="0"/>
        <v>#N/A</v>
      </c>
      <c r="G43" s="65" t="e">
        <f t="shared" si="1"/>
        <v>#N/A</v>
      </c>
      <c r="H43" s="65">
        <f>_xlfn.IFNA(G43*T43*Sheet1!$B$14,0)</f>
        <v>0</v>
      </c>
      <c r="I43" s="23"/>
      <c r="J43" s="24"/>
      <c r="K43" s="24"/>
      <c r="L43" s="24"/>
      <c r="M43" s="47" t="str">
        <f t="shared" si="2"/>
        <v xml:space="preserve"> - </v>
      </c>
      <c r="N43" s="47" t="e">
        <f>VLOOKUP(M43,Sheet1!$B$31:$C$34,2,0)</f>
        <v>#N/A</v>
      </c>
      <c r="O43" s="25"/>
      <c r="P43" s="47">
        <f t="shared" si="3"/>
        <v>0</v>
      </c>
      <c r="Q43" s="47" t="str">
        <f t="shared" si="4"/>
        <v xml:space="preserve"> - </v>
      </c>
      <c r="R43" s="24"/>
      <c r="S43" s="50">
        <f>_xlfn.IFNA(VLOOKUP(Q43,Sheet1!$B$35:$C$38,2,0),0)</f>
        <v>0</v>
      </c>
      <c r="T43" s="25"/>
      <c r="U43" s="49">
        <f>_xlfn.IFNA(IF(O43&gt;=VLOOKUP(L43,Sheet1!$B$5:$C$6,2,0),1,(1/VLOOKUP(L43,Sheet1!$B$5:$C$6,2,0))*O43),0)</f>
        <v>0</v>
      </c>
      <c r="V43" s="48">
        <f>T43*U43*Sheet1!$B$14</f>
        <v>0</v>
      </c>
      <c r="W43" s="26"/>
      <c r="Y43" s="7"/>
    </row>
    <row r="44" spans="2:25" s="6" customFormat="1">
      <c r="B44" s="7"/>
      <c r="D44" s="22"/>
      <c r="E44" s="65">
        <f t="shared" si="5"/>
        <v>31</v>
      </c>
      <c r="F44" s="65" t="e">
        <f t="shared" si="0"/>
        <v>#N/A</v>
      </c>
      <c r="G44" s="65" t="e">
        <f t="shared" si="1"/>
        <v>#N/A</v>
      </c>
      <c r="H44" s="65">
        <f>_xlfn.IFNA(G44*T44*Sheet1!$B$14,0)</f>
        <v>0</v>
      </c>
      <c r="I44" s="23"/>
      <c r="J44" s="24"/>
      <c r="K44" s="24"/>
      <c r="L44" s="24"/>
      <c r="M44" s="47" t="str">
        <f t="shared" si="2"/>
        <v xml:space="preserve"> - </v>
      </c>
      <c r="N44" s="47" t="e">
        <f>VLOOKUP(M44,Sheet1!$B$31:$C$34,2,0)</f>
        <v>#N/A</v>
      </c>
      <c r="O44" s="25"/>
      <c r="P44" s="47">
        <f t="shared" si="3"/>
        <v>0</v>
      </c>
      <c r="Q44" s="47" t="str">
        <f t="shared" si="4"/>
        <v xml:space="preserve"> - </v>
      </c>
      <c r="R44" s="24"/>
      <c r="S44" s="50">
        <f>_xlfn.IFNA(VLOOKUP(Q44,Sheet1!$B$35:$C$38,2,0),0)</f>
        <v>0</v>
      </c>
      <c r="T44" s="25"/>
      <c r="U44" s="49">
        <f>_xlfn.IFNA(IF(O44&gt;=VLOOKUP(L44,Sheet1!$B$5:$C$6,2,0),1,(1/VLOOKUP(L44,Sheet1!$B$5:$C$6,2,0))*O44),0)</f>
        <v>0</v>
      </c>
      <c r="V44" s="48">
        <f>T44*U44*Sheet1!$B$14</f>
        <v>0</v>
      </c>
      <c r="W44" s="26"/>
      <c r="Y44" s="7"/>
    </row>
    <row r="45" spans="2:25" s="6" customFormat="1">
      <c r="B45" s="7"/>
      <c r="D45" s="22"/>
      <c r="E45" s="65">
        <f t="shared" si="5"/>
        <v>32</v>
      </c>
      <c r="F45" s="65" t="e">
        <f t="shared" si="0"/>
        <v>#N/A</v>
      </c>
      <c r="G45" s="65" t="e">
        <f t="shared" si="1"/>
        <v>#N/A</v>
      </c>
      <c r="H45" s="65">
        <f>_xlfn.IFNA(G45*T45*Sheet1!$B$14,0)</f>
        <v>0</v>
      </c>
      <c r="I45" s="23"/>
      <c r="J45" s="24"/>
      <c r="K45" s="24"/>
      <c r="L45" s="24"/>
      <c r="M45" s="47" t="str">
        <f t="shared" si="2"/>
        <v xml:space="preserve"> - </v>
      </c>
      <c r="N45" s="47" t="e">
        <f>VLOOKUP(M45,Sheet1!$B$31:$C$34,2,0)</f>
        <v>#N/A</v>
      </c>
      <c r="O45" s="25"/>
      <c r="P45" s="47">
        <f t="shared" si="3"/>
        <v>0</v>
      </c>
      <c r="Q45" s="47" t="str">
        <f t="shared" si="4"/>
        <v xml:space="preserve"> - </v>
      </c>
      <c r="R45" s="24"/>
      <c r="S45" s="50">
        <f>_xlfn.IFNA(VLOOKUP(Q45,Sheet1!$B$35:$C$38,2,0),0)</f>
        <v>0</v>
      </c>
      <c r="T45" s="25"/>
      <c r="U45" s="49">
        <f>_xlfn.IFNA(IF(O45&gt;=VLOOKUP(L45,Sheet1!$B$5:$C$6,2,0),1,(1/VLOOKUP(L45,Sheet1!$B$5:$C$6,2,0))*O45),0)</f>
        <v>0</v>
      </c>
      <c r="V45" s="48">
        <f>T45*U45*Sheet1!$B$14</f>
        <v>0</v>
      </c>
      <c r="W45" s="26"/>
      <c r="Y45" s="7"/>
    </row>
    <row r="46" spans="2:25" s="6" customFormat="1">
      <c r="B46" s="7"/>
      <c r="D46" s="22"/>
      <c r="E46" s="65">
        <f t="shared" si="5"/>
        <v>33</v>
      </c>
      <c r="F46" s="65" t="e">
        <f t="shared" si="0"/>
        <v>#N/A</v>
      </c>
      <c r="G46" s="65" t="e">
        <f t="shared" si="1"/>
        <v>#N/A</v>
      </c>
      <c r="H46" s="65">
        <f>_xlfn.IFNA(G46*T46*Sheet1!$B$14,0)</f>
        <v>0</v>
      </c>
      <c r="I46" s="23"/>
      <c r="J46" s="24"/>
      <c r="K46" s="24"/>
      <c r="L46" s="24"/>
      <c r="M46" s="47" t="str">
        <f t="shared" si="2"/>
        <v xml:space="preserve"> - </v>
      </c>
      <c r="N46" s="47" t="e">
        <f>VLOOKUP(M46,Sheet1!$B$31:$C$34,2,0)</f>
        <v>#N/A</v>
      </c>
      <c r="O46" s="25"/>
      <c r="P46" s="47">
        <f t="shared" si="3"/>
        <v>0</v>
      </c>
      <c r="Q46" s="47" t="str">
        <f t="shared" si="4"/>
        <v xml:space="preserve"> - </v>
      </c>
      <c r="R46" s="24"/>
      <c r="S46" s="50">
        <f>_xlfn.IFNA(VLOOKUP(Q46,Sheet1!$B$35:$C$38,2,0),0)</f>
        <v>0</v>
      </c>
      <c r="T46" s="25"/>
      <c r="U46" s="49">
        <f>_xlfn.IFNA(IF(O46&gt;=VLOOKUP(L46,Sheet1!$B$5:$C$6,2,0),1,(1/VLOOKUP(L46,Sheet1!$B$5:$C$6,2,0))*O46),0)</f>
        <v>0</v>
      </c>
      <c r="V46" s="48">
        <f>T46*U46*Sheet1!$B$14</f>
        <v>0</v>
      </c>
      <c r="W46" s="26"/>
      <c r="Y46" s="7"/>
    </row>
    <row r="47" spans="2:25" s="6" customFormat="1">
      <c r="B47" s="7"/>
      <c r="D47" s="22"/>
      <c r="E47" s="65">
        <f t="shared" si="5"/>
        <v>34</v>
      </c>
      <c r="F47" s="65" t="e">
        <f t="shared" si="0"/>
        <v>#N/A</v>
      </c>
      <c r="G47" s="65" t="e">
        <f t="shared" si="1"/>
        <v>#N/A</v>
      </c>
      <c r="H47" s="65">
        <f>_xlfn.IFNA(G47*T47*Sheet1!$B$14,0)</f>
        <v>0</v>
      </c>
      <c r="I47" s="23"/>
      <c r="J47" s="24"/>
      <c r="K47" s="24"/>
      <c r="L47" s="24"/>
      <c r="M47" s="47" t="str">
        <f t="shared" si="2"/>
        <v xml:space="preserve"> - </v>
      </c>
      <c r="N47" s="47" t="e">
        <f>VLOOKUP(M47,Sheet1!$B$31:$C$34,2,0)</f>
        <v>#N/A</v>
      </c>
      <c r="O47" s="25"/>
      <c r="P47" s="47">
        <f t="shared" si="3"/>
        <v>0</v>
      </c>
      <c r="Q47" s="47" t="str">
        <f t="shared" si="4"/>
        <v xml:space="preserve"> - </v>
      </c>
      <c r="R47" s="24"/>
      <c r="S47" s="50">
        <f>_xlfn.IFNA(VLOOKUP(Q47,Sheet1!$B$35:$C$38,2,0),0)</f>
        <v>0</v>
      </c>
      <c r="T47" s="25"/>
      <c r="U47" s="49">
        <f>_xlfn.IFNA(IF(O47&gt;=VLOOKUP(L47,Sheet1!$B$5:$C$6,2,0),1,(1/VLOOKUP(L47,Sheet1!$B$5:$C$6,2,0))*O47),0)</f>
        <v>0</v>
      </c>
      <c r="V47" s="48">
        <f>T47*U47*Sheet1!$B$14</f>
        <v>0</v>
      </c>
      <c r="W47" s="26"/>
      <c r="Y47" s="7"/>
    </row>
    <row r="48" spans="2:25" s="6" customFormat="1">
      <c r="B48" s="7"/>
      <c r="D48" s="22"/>
      <c r="E48" s="65">
        <f t="shared" si="5"/>
        <v>35</v>
      </c>
      <c r="F48" s="65" t="e">
        <f t="shared" si="0"/>
        <v>#N/A</v>
      </c>
      <c r="G48" s="65" t="e">
        <f t="shared" si="1"/>
        <v>#N/A</v>
      </c>
      <c r="H48" s="65">
        <f>_xlfn.IFNA(G48*T48*Sheet1!$B$14,0)</f>
        <v>0</v>
      </c>
      <c r="I48" s="23"/>
      <c r="J48" s="24"/>
      <c r="K48" s="24"/>
      <c r="L48" s="24"/>
      <c r="M48" s="47" t="str">
        <f t="shared" si="2"/>
        <v xml:space="preserve"> - </v>
      </c>
      <c r="N48" s="47" t="e">
        <f>VLOOKUP(M48,Sheet1!$B$31:$C$34,2,0)</f>
        <v>#N/A</v>
      </c>
      <c r="O48" s="25"/>
      <c r="P48" s="47">
        <f t="shared" si="3"/>
        <v>0</v>
      </c>
      <c r="Q48" s="47" t="str">
        <f t="shared" si="4"/>
        <v xml:space="preserve"> - </v>
      </c>
      <c r="R48" s="24"/>
      <c r="S48" s="50">
        <f>_xlfn.IFNA(VLOOKUP(Q48,Sheet1!$B$35:$C$38,2,0),0)</f>
        <v>0</v>
      </c>
      <c r="T48" s="25"/>
      <c r="U48" s="49">
        <f>_xlfn.IFNA(IF(O48&gt;=VLOOKUP(L48,Sheet1!$B$5:$C$6,2,0),1,(1/VLOOKUP(L48,Sheet1!$B$5:$C$6,2,0))*O48),0)</f>
        <v>0</v>
      </c>
      <c r="V48" s="48">
        <f>T48*U48*Sheet1!$B$14</f>
        <v>0</v>
      </c>
      <c r="W48" s="26"/>
      <c r="Y48" s="7"/>
    </row>
    <row r="49" spans="2:25" s="6" customFormat="1">
      <c r="B49" s="7"/>
      <c r="D49" s="22"/>
      <c r="E49" s="65">
        <f t="shared" si="5"/>
        <v>36</v>
      </c>
      <c r="F49" s="65" t="e">
        <f t="shared" si="0"/>
        <v>#N/A</v>
      </c>
      <c r="G49" s="65" t="e">
        <f t="shared" si="1"/>
        <v>#N/A</v>
      </c>
      <c r="H49" s="65">
        <f>_xlfn.IFNA(G49*T49*Sheet1!$B$14,0)</f>
        <v>0</v>
      </c>
      <c r="I49" s="23"/>
      <c r="J49" s="24"/>
      <c r="K49" s="24"/>
      <c r="L49" s="24"/>
      <c r="M49" s="47" t="str">
        <f t="shared" si="2"/>
        <v xml:space="preserve"> - </v>
      </c>
      <c r="N49" s="47" t="e">
        <f>VLOOKUP(M49,Sheet1!$B$31:$C$34,2,0)</f>
        <v>#N/A</v>
      </c>
      <c r="O49" s="25"/>
      <c r="P49" s="47">
        <f t="shared" si="3"/>
        <v>0</v>
      </c>
      <c r="Q49" s="47" t="str">
        <f t="shared" si="4"/>
        <v xml:space="preserve"> - </v>
      </c>
      <c r="R49" s="24"/>
      <c r="S49" s="50">
        <f>_xlfn.IFNA(VLOOKUP(Q49,Sheet1!$B$35:$C$38,2,0),0)</f>
        <v>0</v>
      </c>
      <c r="T49" s="25"/>
      <c r="U49" s="49">
        <f>_xlfn.IFNA(IF(O49&gt;=VLOOKUP(L49,Sheet1!$B$5:$C$6,2,0),1,(1/VLOOKUP(L49,Sheet1!$B$5:$C$6,2,0))*O49),0)</f>
        <v>0</v>
      </c>
      <c r="V49" s="48">
        <f>T49*U49*Sheet1!$B$14</f>
        <v>0</v>
      </c>
      <c r="W49" s="26"/>
      <c r="Y49" s="7"/>
    </row>
    <row r="50" spans="2:25" s="6" customFormat="1">
      <c r="B50" s="7"/>
      <c r="D50" s="22"/>
      <c r="E50" s="65">
        <f t="shared" si="5"/>
        <v>37</v>
      </c>
      <c r="F50" s="65" t="e">
        <f t="shared" si="0"/>
        <v>#N/A</v>
      </c>
      <c r="G50" s="65" t="e">
        <f t="shared" si="1"/>
        <v>#N/A</v>
      </c>
      <c r="H50" s="65">
        <f>_xlfn.IFNA(G50*T50*Sheet1!$B$14,0)</f>
        <v>0</v>
      </c>
      <c r="I50" s="23"/>
      <c r="J50" s="24"/>
      <c r="K50" s="24"/>
      <c r="L50" s="24"/>
      <c r="M50" s="47" t="str">
        <f t="shared" si="2"/>
        <v xml:space="preserve"> - </v>
      </c>
      <c r="N50" s="47" t="e">
        <f>VLOOKUP(M50,Sheet1!$B$31:$C$34,2,0)</f>
        <v>#N/A</v>
      </c>
      <c r="O50" s="25"/>
      <c r="P50" s="47">
        <f t="shared" si="3"/>
        <v>0</v>
      </c>
      <c r="Q50" s="47" t="str">
        <f t="shared" si="4"/>
        <v xml:space="preserve"> - </v>
      </c>
      <c r="R50" s="24"/>
      <c r="S50" s="50">
        <f>_xlfn.IFNA(VLOOKUP(Q50,Sheet1!$B$35:$C$38,2,0),0)</f>
        <v>0</v>
      </c>
      <c r="T50" s="25"/>
      <c r="U50" s="49">
        <f>_xlfn.IFNA(IF(O50&gt;=VLOOKUP(L50,Sheet1!$B$5:$C$6,2,0),1,(1/VLOOKUP(L50,Sheet1!$B$5:$C$6,2,0))*O50),0)</f>
        <v>0</v>
      </c>
      <c r="V50" s="48">
        <f>T50*U50*Sheet1!$B$14</f>
        <v>0</v>
      </c>
      <c r="W50" s="26"/>
      <c r="Y50" s="7"/>
    </row>
    <row r="51" spans="2:25" s="6" customFormat="1">
      <c r="B51" s="7"/>
      <c r="D51" s="22"/>
      <c r="E51" s="65">
        <f t="shared" si="5"/>
        <v>38</v>
      </c>
      <c r="F51" s="65" t="e">
        <f t="shared" si="0"/>
        <v>#N/A</v>
      </c>
      <c r="G51" s="65" t="e">
        <f t="shared" si="1"/>
        <v>#N/A</v>
      </c>
      <c r="H51" s="65">
        <f>_xlfn.IFNA(G51*T51*Sheet1!$B$14,0)</f>
        <v>0</v>
      </c>
      <c r="I51" s="23"/>
      <c r="J51" s="24"/>
      <c r="K51" s="24"/>
      <c r="L51" s="24"/>
      <c r="M51" s="47" t="str">
        <f t="shared" si="2"/>
        <v xml:space="preserve"> - </v>
      </c>
      <c r="N51" s="47" t="e">
        <f>VLOOKUP(M51,Sheet1!$B$31:$C$34,2,0)</f>
        <v>#N/A</v>
      </c>
      <c r="O51" s="25"/>
      <c r="P51" s="47">
        <f t="shared" si="3"/>
        <v>0</v>
      </c>
      <c r="Q51" s="47" t="str">
        <f t="shared" si="4"/>
        <v xml:space="preserve"> - </v>
      </c>
      <c r="R51" s="24"/>
      <c r="S51" s="50">
        <f>_xlfn.IFNA(VLOOKUP(Q51,Sheet1!$B$35:$C$38,2,0),0)</f>
        <v>0</v>
      </c>
      <c r="T51" s="25"/>
      <c r="U51" s="49">
        <f>_xlfn.IFNA(IF(O51&gt;=VLOOKUP(L51,Sheet1!$B$5:$C$6,2,0),1,(1/VLOOKUP(L51,Sheet1!$B$5:$C$6,2,0))*O51),0)</f>
        <v>0</v>
      </c>
      <c r="V51" s="48">
        <f>T51*U51*Sheet1!$B$14</f>
        <v>0</v>
      </c>
      <c r="W51" s="26"/>
      <c r="Y51" s="7"/>
    </row>
    <row r="52" spans="2:25" s="6" customFormat="1">
      <c r="B52" s="7"/>
      <c r="D52" s="22"/>
      <c r="E52" s="65">
        <f t="shared" si="5"/>
        <v>39</v>
      </c>
      <c r="F52" s="65" t="e">
        <f t="shared" si="0"/>
        <v>#N/A</v>
      </c>
      <c r="G52" s="65" t="e">
        <f t="shared" si="1"/>
        <v>#N/A</v>
      </c>
      <c r="H52" s="65">
        <f>_xlfn.IFNA(G52*T52*Sheet1!$B$14,0)</f>
        <v>0</v>
      </c>
      <c r="I52" s="24"/>
      <c r="J52" s="24"/>
      <c r="K52" s="24"/>
      <c r="L52" s="24"/>
      <c r="M52" s="47" t="str">
        <f t="shared" si="2"/>
        <v xml:space="preserve"> - </v>
      </c>
      <c r="N52" s="47" t="e">
        <f>VLOOKUP(M52,Sheet1!$B$31:$C$34,2,0)</f>
        <v>#N/A</v>
      </c>
      <c r="O52" s="25"/>
      <c r="P52" s="47">
        <f t="shared" si="3"/>
        <v>0</v>
      </c>
      <c r="Q52" s="47" t="str">
        <f t="shared" si="4"/>
        <v xml:space="preserve"> - </v>
      </c>
      <c r="R52" s="24"/>
      <c r="S52" s="50">
        <f>_xlfn.IFNA(VLOOKUP(Q52,Sheet1!$B$35:$C$38,2,0),0)</f>
        <v>0</v>
      </c>
      <c r="T52" s="25"/>
      <c r="U52" s="49">
        <f>_xlfn.IFNA(IF(O52&gt;=VLOOKUP(L52,Sheet1!$B$5:$C$6,2,0),1,(1/VLOOKUP(L52,Sheet1!$B$5:$C$6,2,0))*O52),0)</f>
        <v>0</v>
      </c>
      <c r="V52" s="48">
        <f>T52*U52*Sheet1!$B$14</f>
        <v>0</v>
      </c>
      <c r="W52" s="26"/>
      <c r="Y52" s="7"/>
    </row>
    <row r="53" spans="2:25" s="6" customFormat="1">
      <c r="B53" s="7"/>
      <c r="D53" s="22"/>
      <c r="E53" s="65">
        <f t="shared" si="5"/>
        <v>40</v>
      </c>
      <c r="F53" s="65" t="e">
        <f t="shared" si="0"/>
        <v>#N/A</v>
      </c>
      <c r="G53" s="65" t="e">
        <f t="shared" si="1"/>
        <v>#N/A</v>
      </c>
      <c r="H53" s="65">
        <f>_xlfn.IFNA(G53*T53*Sheet1!$B$14,0)</f>
        <v>0</v>
      </c>
      <c r="I53" s="24"/>
      <c r="J53" s="24"/>
      <c r="K53" s="24"/>
      <c r="L53" s="24"/>
      <c r="M53" s="47" t="str">
        <f t="shared" si="2"/>
        <v xml:space="preserve"> - </v>
      </c>
      <c r="N53" s="47" t="e">
        <f>VLOOKUP(M53,Sheet1!$B$31:$C$34,2,0)</f>
        <v>#N/A</v>
      </c>
      <c r="O53" s="25"/>
      <c r="P53" s="47">
        <f t="shared" si="3"/>
        <v>0</v>
      </c>
      <c r="Q53" s="47" t="str">
        <f t="shared" si="4"/>
        <v xml:space="preserve"> - </v>
      </c>
      <c r="R53" s="24"/>
      <c r="S53" s="50">
        <f>_xlfn.IFNA(VLOOKUP(Q53,Sheet1!$B$35:$C$38,2,0),0)</f>
        <v>0</v>
      </c>
      <c r="T53" s="25"/>
      <c r="U53" s="49">
        <f>_xlfn.IFNA(IF(O53&gt;=VLOOKUP(L53,Sheet1!$B$5:$C$6,2,0),1,(1/VLOOKUP(L53,Sheet1!$B$5:$C$6,2,0))*O53),0)</f>
        <v>0</v>
      </c>
      <c r="V53" s="48">
        <f>T53*U53*Sheet1!$B$14</f>
        <v>0</v>
      </c>
      <c r="W53" s="26"/>
      <c r="Y53" s="7"/>
    </row>
    <row r="54" spans="2:25" s="6" customFormat="1">
      <c r="B54" s="7"/>
      <c r="D54" s="22"/>
      <c r="E54" s="65">
        <f t="shared" si="5"/>
        <v>41</v>
      </c>
      <c r="F54" s="65" t="e">
        <f t="shared" si="0"/>
        <v>#N/A</v>
      </c>
      <c r="G54" s="65" t="e">
        <f t="shared" si="1"/>
        <v>#N/A</v>
      </c>
      <c r="H54" s="65">
        <f>_xlfn.IFNA(G54*T54*Sheet1!$B$14,0)</f>
        <v>0</v>
      </c>
      <c r="I54" s="24"/>
      <c r="J54" s="24"/>
      <c r="K54" s="24"/>
      <c r="L54" s="24"/>
      <c r="M54" s="47" t="str">
        <f t="shared" si="2"/>
        <v xml:space="preserve"> - </v>
      </c>
      <c r="N54" s="47" t="e">
        <f>VLOOKUP(M54,Sheet1!$B$31:$C$34,2,0)</f>
        <v>#N/A</v>
      </c>
      <c r="O54" s="25"/>
      <c r="P54" s="47">
        <f t="shared" si="3"/>
        <v>0</v>
      </c>
      <c r="Q54" s="47" t="str">
        <f t="shared" si="4"/>
        <v xml:space="preserve"> - </v>
      </c>
      <c r="R54" s="24"/>
      <c r="S54" s="50">
        <f>_xlfn.IFNA(VLOOKUP(Q54,Sheet1!$B$35:$C$38,2,0),0)</f>
        <v>0</v>
      </c>
      <c r="T54" s="25"/>
      <c r="U54" s="49">
        <f>_xlfn.IFNA(IF(O54&gt;=VLOOKUP(L54,Sheet1!$B$5:$C$6,2,0),1,(1/VLOOKUP(L54,Sheet1!$B$5:$C$6,2,0))*O54),0)</f>
        <v>0</v>
      </c>
      <c r="V54" s="48">
        <f>T54*U54*Sheet1!$B$14</f>
        <v>0</v>
      </c>
      <c r="W54" s="26"/>
      <c r="Y54" s="7"/>
    </row>
    <row r="55" spans="2:25" s="6" customFormat="1">
      <c r="B55" s="7"/>
      <c r="D55" s="22"/>
      <c r="E55" s="65">
        <f t="shared" si="5"/>
        <v>42</v>
      </c>
      <c r="F55" s="65" t="e">
        <f t="shared" si="0"/>
        <v>#N/A</v>
      </c>
      <c r="G55" s="65" t="e">
        <f t="shared" si="1"/>
        <v>#N/A</v>
      </c>
      <c r="H55" s="65">
        <f>_xlfn.IFNA(G55*T55*Sheet1!$B$14,0)</f>
        <v>0</v>
      </c>
      <c r="I55" s="24"/>
      <c r="J55" s="24"/>
      <c r="K55" s="24"/>
      <c r="L55" s="24"/>
      <c r="M55" s="47" t="str">
        <f t="shared" si="2"/>
        <v xml:space="preserve"> - </v>
      </c>
      <c r="N55" s="47" t="e">
        <f>VLOOKUP(M55,Sheet1!$B$31:$C$34,2,0)</f>
        <v>#N/A</v>
      </c>
      <c r="O55" s="25"/>
      <c r="P55" s="47">
        <f t="shared" si="3"/>
        <v>0</v>
      </c>
      <c r="Q55" s="47" t="str">
        <f t="shared" si="4"/>
        <v xml:space="preserve"> - </v>
      </c>
      <c r="R55" s="24"/>
      <c r="S55" s="50">
        <f>_xlfn.IFNA(VLOOKUP(Q55,Sheet1!$B$35:$C$38,2,0),0)</f>
        <v>0</v>
      </c>
      <c r="T55" s="25"/>
      <c r="U55" s="49">
        <f>_xlfn.IFNA(IF(O55&gt;=VLOOKUP(L55,Sheet1!$B$5:$C$6,2,0),1,(1/VLOOKUP(L55,Sheet1!$B$5:$C$6,2,0))*O55),0)</f>
        <v>0</v>
      </c>
      <c r="V55" s="48">
        <f>T55*U55*Sheet1!$B$14</f>
        <v>0</v>
      </c>
      <c r="W55" s="26"/>
      <c r="Y55" s="7"/>
    </row>
    <row r="56" spans="2:25" s="6" customFormat="1">
      <c r="B56" s="7"/>
      <c r="D56" s="22"/>
      <c r="E56" s="65">
        <f t="shared" si="5"/>
        <v>43</v>
      </c>
      <c r="F56" s="65" t="e">
        <f t="shared" si="0"/>
        <v>#N/A</v>
      </c>
      <c r="G56" s="65" t="e">
        <f t="shared" si="1"/>
        <v>#N/A</v>
      </c>
      <c r="H56" s="65">
        <f>_xlfn.IFNA(G56*T56*Sheet1!$B$14,0)</f>
        <v>0</v>
      </c>
      <c r="I56" s="24"/>
      <c r="J56" s="24"/>
      <c r="K56" s="24"/>
      <c r="L56" s="24"/>
      <c r="M56" s="47" t="str">
        <f t="shared" si="2"/>
        <v xml:space="preserve"> - </v>
      </c>
      <c r="N56" s="47" t="e">
        <f>VLOOKUP(M56,Sheet1!$B$31:$C$34,2,0)</f>
        <v>#N/A</v>
      </c>
      <c r="O56" s="25"/>
      <c r="P56" s="47">
        <f t="shared" si="3"/>
        <v>0</v>
      </c>
      <c r="Q56" s="47" t="str">
        <f t="shared" si="4"/>
        <v xml:space="preserve"> - </v>
      </c>
      <c r="R56" s="24"/>
      <c r="S56" s="50">
        <f>_xlfn.IFNA(VLOOKUP(Q56,Sheet1!$B$35:$C$38,2,0),0)</f>
        <v>0</v>
      </c>
      <c r="T56" s="25"/>
      <c r="U56" s="49">
        <f>_xlfn.IFNA(IF(O56&gt;=VLOOKUP(L56,Sheet1!$B$5:$C$6,2,0),1,(1/VLOOKUP(L56,Sheet1!$B$5:$C$6,2,0))*O56),0)</f>
        <v>0</v>
      </c>
      <c r="V56" s="48">
        <f>T56*U56*Sheet1!$B$14</f>
        <v>0</v>
      </c>
      <c r="W56" s="26"/>
      <c r="Y56" s="7"/>
    </row>
    <row r="57" spans="2:25" s="6" customFormat="1">
      <c r="B57" s="7"/>
      <c r="D57" s="22"/>
      <c r="E57" s="65">
        <f t="shared" si="5"/>
        <v>44</v>
      </c>
      <c r="F57" s="65" t="e">
        <f t="shared" si="0"/>
        <v>#N/A</v>
      </c>
      <c r="G57" s="65" t="e">
        <f t="shared" si="1"/>
        <v>#N/A</v>
      </c>
      <c r="H57" s="65">
        <f>_xlfn.IFNA(G57*T57*Sheet1!$B$14,0)</f>
        <v>0</v>
      </c>
      <c r="I57" s="24"/>
      <c r="J57" s="24"/>
      <c r="K57" s="24"/>
      <c r="L57" s="24"/>
      <c r="M57" s="47" t="str">
        <f t="shared" si="2"/>
        <v xml:space="preserve"> - </v>
      </c>
      <c r="N57" s="47" t="e">
        <f>VLOOKUP(M57,Sheet1!$B$31:$C$34,2,0)</f>
        <v>#N/A</v>
      </c>
      <c r="O57" s="25"/>
      <c r="P57" s="47">
        <f t="shared" si="3"/>
        <v>0</v>
      </c>
      <c r="Q57" s="47" t="str">
        <f t="shared" si="4"/>
        <v xml:space="preserve"> - </v>
      </c>
      <c r="R57" s="24"/>
      <c r="S57" s="50">
        <f>_xlfn.IFNA(VLOOKUP(Q57,Sheet1!$B$35:$C$38,2,0),0)</f>
        <v>0</v>
      </c>
      <c r="T57" s="25"/>
      <c r="U57" s="49">
        <f>_xlfn.IFNA(IF(O57&gt;=VLOOKUP(L57,Sheet1!$B$5:$C$6,2,0),1,(1/VLOOKUP(L57,Sheet1!$B$5:$C$6,2,0))*O57),0)</f>
        <v>0</v>
      </c>
      <c r="V57" s="48">
        <f>T57*U57*Sheet1!$B$14</f>
        <v>0</v>
      </c>
      <c r="W57" s="26"/>
      <c r="Y57" s="7"/>
    </row>
    <row r="58" spans="2:25" s="6" customFormat="1">
      <c r="B58" s="7"/>
      <c r="D58" s="22"/>
      <c r="E58" s="65">
        <f t="shared" si="5"/>
        <v>45</v>
      </c>
      <c r="F58" s="65" t="e">
        <f t="shared" si="0"/>
        <v>#N/A</v>
      </c>
      <c r="G58" s="65" t="e">
        <f t="shared" si="1"/>
        <v>#N/A</v>
      </c>
      <c r="H58" s="65">
        <f>_xlfn.IFNA(G58*T58*Sheet1!$B$14,0)</f>
        <v>0</v>
      </c>
      <c r="I58" s="24"/>
      <c r="J58" s="24"/>
      <c r="K58" s="24"/>
      <c r="L58" s="24"/>
      <c r="M58" s="47" t="str">
        <f t="shared" si="2"/>
        <v xml:space="preserve"> - </v>
      </c>
      <c r="N58" s="47" t="e">
        <f>VLOOKUP(M58,Sheet1!$B$31:$C$34,2,0)</f>
        <v>#N/A</v>
      </c>
      <c r="O58" s="25"/>
      <c r="P58" s="47">
        <f t="shared" si="3"/>
        <v>0</v>
      </c>
      <c r="Q58" s="47" t="str">
        <f t="shared" si="4"/>
        <v xml:space="preserve"> - </v>
      </c>
      <c r="R58" s="24"/>
      <c r="S58" s="50">
        <f>_xlfn.IFNA(VLOOKUP(Q58,Sheet1!$B$35:$C$38,2,0),0)</f>
        <v>0</v>
      </c>
      <c r="T58" s="25"/>
      <c r="U58" s="49">
        <f>_xlfn.IFNA(IF(O58&gt;=VLOOKUP(L58,Sheet1!$B$5:$C$6,2,0),1,(1/VLOOKUP(L58,Sheet1!$B$5:$C$6,2,0))*O58),0)</f>
        <v>0</v>
      </c>
      <c r="V58" s="48">
        <f>T58*U58*Sheet1!$B$14</f>
        <v>0</v>
      </c>
      <c r="W58" s="26"/>
      <c r="Y58" s="7"/>
    </row>
    <row r="59" spans="2:25" s="6" customFormat="1">
      <c r="B59" s="7"/>
      <c r="D59" s="22"/>
      <c r="E59" s="65">
        <f t="shared" si="5"/>
        <v>46</v>
      </c>
      <c r="F59" s="65" t="e">
        <f t="shared" si="0"/>
        <v>#N/A</v>
      </c>
      <c r="G59" s="65" t="e">
        <f t="shared" si="1"/>
        <v>#N/A</v>
      </c>
      <c r="H59" s="65">
        <f>_xlfn.IFNA(G59*T59*Sheet1!$B$14,0)</f>
        <v>0</v>
      </c>
      <c r="I59" s="24"/>
      <c r="J59" s="24"/>
      <c r="K59" s="24"/>
      <c r="L59" s="24"/>
      <c r="M59" s="47" t="str">
        <f t="shared" si="2"/>
        <v xml:space="preserve"> - </v>
      </c>
      <c r="N59" s="47" t="e">
        <f>VLOOKUP(M59,Sheet1!$B$31:$C$34,2,0)</f>
        <v>#N/A</v>
      </c>
      <c r="O59" s="25"/>
      <c r="P59" s="47">
        <f t="shared" si="3"/>
        <v>0</v>
      </c>
      <c r="Q59" s="47" t="str">
        <f t="shared" si="4"/>
        <v xml:space="preserve"> - </v>
      </c>
      <c r="R59" s="24"/>
      <c r="S59" s="50">
        <f>_xlfn.IFNA(VLOOKUP(Q59,Sheet1!$B$35:$C$38,2,0),0)</f>
        <v>0</v>
      </c>
      <c r="T59" s="25"/>
      <c r="U59" s="49">
        <f>_xlfn.IFNA(IF(O59&gt;=VLOOKUP(L59,Sheet1!$B$5:$C$6,2,0),1,(1/VLOOKUP(L59,Sheet1!$B$5:$C$6,2,0))*O59),0)</f>
        <v>0</v>
      </c>
      <c r="V59" s="48">
        <f>T59*U59*Sheet1!$B$14</f>
        <v>0</v>
      </c>
      <c r="W59" s="26"/>
      <c r="Y59" s="7"/>
    </row>
    <row r="60" spans="2:25" s="6" customFormat="1">
      <c r="B60" s="7"/>
      <c r="D60" s="22"/>
      <c r="E60" s="65">
        <f t="shared" si="5"/>
        <v>47</v>
      </c>
      <c r="F60" s="65" t="e">
        <f t="shared" si="0"/>
        <v>#N/A</v>
      </c>
      <c r="G60" s="65" t="e">
        <f t="shared" si="1"/>
        <v>#N/A</v>
      </c>
      <c r="H60" s="65">
        <f>_xlfn.IFNA(G60*T60*Sheet1!$B$14,0)</f>
        <v>0</v>
      </c>
      <c r="I60" s="24"/>
      <c r="J60" s="24"/>
      <c r="K60" s="24"/>
      <c r="L60" s="24"/>
      <c r="M60" s="47" t="str">
        <f t="shared" si="2"/>
        <v xml:space="preserve"> - </v>
      </c>
      <c r="N60" s="47" t="e">
        <f>VLOOKUP(M60,Sheet1!$B$31:$C$34,2,0)</f>
        <v>#N/A</v>
      </c>
      <c r="O60" s="25"/>
      <c r="P60" s="47">
        <f t="shared" si="3"/>
        <v>0</v>
      </c>
      <c r="Q60" s="47" t="str">
        <f t="shared" si="4"/>
        <v xml:space="preserve"> - </v>
      </c>
      <c r="R60" s="24"/>
      <c r="S60" s="50">
        <f>_xlfn.IFNA(VLOOKUP(Q60,Sheet1!$B$35:$C$38,2,0),0)</f>
        <v>0</v>
      </c>
      <c r="T60" s="25"/>
      <c r="U60" s="49">
        <f>_xlfn.IFNA(IF(O60&gt;=VLOOKUP(L60,Sheet1!$B$5:$C$6,2,0),1,(1/VLOOKUP(L60,Sheet1!$B$5:$C$6,2,0))*O60),0)</f>
        <v>0</v>
      </c>
      <c r="V60" s="48">
        <f>T60*U60*Sheet1!$B$14</f>
        <v>0</v>
      </c>
      <c r="W60" s="26"/>
      <c r="Y60" s="7"/>
    </row>
    <row r="61" spans="2:25" s="6" customFormat="1">
      <c r="B61" s="7"/>
      <c r="D61" s="22"/>
      <c r="E61" s="65">
        <f t="shared" si="5"/>
        <v>48</v>
      </c>
      <c r="F61" s="65" t="e">
        <f t="shared" si="0"/>
        <v>#N/A</v>
      </c>
      <c r="G61" s="65" t="e">
        <f t="shared" si="1"/>
        <v>#N/A</v>
      </c>
      <c r="H61" s="65">
        <f>_xlfn.IFNA(G61*T61*Sheet1!$B$14,0)</f>
        <v>0</v>
      </c>
      <c r="I61" s="24"/>
      <c r="J61" s="24"/>
      <c r="K61" s="24"/>
      <c r="L61" s="24"/>
      <c r="M61" s="47" t="str">
        <f t="shared" si="2"/>
        <v xml:space="preserve"> - </v>
      </c>
      <c r="N61" s="47" t="e">
        <f>VLOOKUP(M61,Sheet1!$B$31:$C$34,2,0)</f>
        <v>#N/A</v>
      </c>
      <c r="O61" s="25"/>
      <c r="P61" s="47">
        <f t="shared" si="3"/>
        <v>0</v>
      </c>
      <c r="Q61" s="47" t="str">
        <f t="shared" si="4"/>
        <v xml:space="preserve"> - </v>
      </c>
      <c r="R61" s="24"/>
      <c r="S61" s="50">
        <f>_xlfn.IFNA(VLOOKUP(Q61,Sheet1!$B$35:$C$38,2,0),0)</f>
        <v>0</v>
      </c>
      <c r="T61" s="25"/>
      <c r="U61" s="49">
        <f>_xlfn.IFNA(IF(O61&gt;=VLOOKUP(L61,Sheet1!$B$5:$C$6,2,0),1,(1/VLOOKUP(L61,Sheet1!$B$5:$C$6,2,0))*O61),0)</f>
        <v>0</v>
      </c>
      <c r="V61" s="48">
        <f>T61*U61*Sheet1!$B$14</f>
        <v>0</v>
      </c>
      <c r="W61" s="26"/>
      <c r="Y61" s="7"/>
    </row>
    <row r="62" spans="2:25" s="6" customFormat="1">
      <c r="B62" s="7"/>
      <c r="D62" s="22"/>
      <c r="E62" s="65">
        <f t="shared" si="5"/>
        <v>49</v>
      </c>
      <c r="F62" s="65" t="e">
        <f t="shared" si="0"/>
        <v>#N/A</v>
      </c>
      <c r="G62" s="65" t="e">
        <f t="shared" si="1"/>
        <v>#N/A</v>
      </c>
      <c r="H62" s="65">
        <f>_xlfn.IFNA(G62*T62*Sheet1!$B$14,0)</f>
        <v>0</v>
      </c>
      <c r="I62" s="24"/>
      <c r="J62" s="24"/>
      <c r="K62" s="24"/>
      <c r="L62" s="24"/>
      <c r="M62" s="47" t="str">
        <f t="shared" si="2"/>
        <v xml:space="preserve"> - </v>
      </c>
      <c r="N62" s="47" t="e">
        <f>VLOOKUP(M62,Sheet1!$B$31:$C$34,2,0)</f>
        <v>#N/A</v>
      </c>
      <c r="O62" s="25"/>
      <c r="P62" s="47">
        <f t="shared" si="3"/>
        <v>0</v>
      </c>
      <c r="Q62" s="47" t="str">
        <f t="shared" si="4"/>
        <v xml:space="preserve"> - </v>
      </c>
      <c r="R62" s="24"/>
      <c r="S62" s="50">
        <f>_xlfn.IFNA(VLOOKUP(Q62,Sheet1!$B$35:$C$38,2,0),0)</f>
        <v>0</v>
      </c>
      <c r="T62" s="25"/>
      <c r="U62" s="49">
        <f>_xlfn.IFNA(IF(O62&gt;=VLOOKUP(L62,Sheet1!$B$5:$C$6,2,0),1,(1/VLOOKUP(L62,Sheet1!$B$5:$C$6,2,0))*O62),0)</f>
        <v>0</v>
      </c>
      <c r="V62" s="48">
        <f>T62*U62*Sheet1!$B$14</f>
        <v>0</v>
      </c>
      <c r="W62" s="26"/>
      <c r="Y62" s="7"/>
    </row>
    <row r="63" spans="2:25" s="6" customFormat="1">
      <c r="B63" s="7"/>
      <c r="D63" s="22"/>
      <c r="E63" s="65">
        <f t="shared" si="5"/>
        <v>50</v>
      </c>
      <c r="F63" s="65" t="e">
        <f t="shared" si="0"/>
        <v>#N/A</v>
      </c>
      <c r="G63" s="65" t="e">
        <f t="shared" si="1"/>
        <v>#N/A</v>
      </c>
      <c r="H63" s="65">
        <f>_xlfn.IFNA(G63*T63*Sheet1!$B$14,0)</f>
        <v>0</v>
      </c>
      <c r="I63" s="24"/>
      <c r="J63" s="24"/>
      <c r="K63" s="24"/>
      <c r="L63" s="24"/>
      <c r="M63" s="47" t="str">
        <f t="shared" si="2"/>
        <v xml:space="preserve"> - </v>
      </c>
      <c r="N63" s="47" t="e">
        <f>VLOOKUP(M63,Sheet1!$B$31:$C$34,2,0)</f>
        <v>#N/A</v>
      </c>
      <c r="O63" s="25"/>
      <c r="P63" s="47">
        <f t="shared" si="3"/>
        <v>0</v>
      </c>
      <c r="Q63" s="47" t="str">
        <f t="shared" si="4"/>
        <v xml:space="preserve"> - </v>
      </c>
      <c r="R63" s="24"/>
      <c r="S63" s="50">
        <f>_xlfn.IFNA(VLOOKUP(Q63,Sheet1!$B$35:$C$38,2,0),0)</f>
        <v>0</v>
      </c>
      <c r="T63" s="25"/>
      <c r="U63" s="49">
        <f>_xlfn.IFNA(IF(O63&gt;=VLOOKUP(L63,Sheet1!$B$5:$C$6,2,0),1,(1/VLOOKUP(L63,Sheet1!$B$5:$C$6,2,0))*O63),0)</f>
        <v>0</v>
      </c>
      <c r="V63" s="48">
        <f>T63*U63*Sheet1!$B$14</f>
        <v>0</v>
      </c>
      <c r="W63" s="26"/>
      <c r="Y63" s="7"/>
    </row>
    <row r="64" spans="2:25" s="6" customFormat="1">
      <c r="B64" s="7"/>
      <c r="D64" s="22"/>
      <c r="E64" s="65">
        <f t="shared" si="5"/>
        <v>51</v>
      </c>
      <c r="F64" s="65" t="e">
        <f t="shared" si="0"/>
        <v>#N/A</v>
      </c>
      <c r="G64" s="65" t="e">
        <f t="shared" si="1"/>
        <v>#N/A</v>
      </c>
      <c r="H64" s="65">
        <f>_xlfn.IFNA(G64*T64*Sheet1!$B$14,0)</f>
        <v>0</v>
      </c>
      <c r="I64" s="24"/>
      <c r="J64" s="24"/>
      <c r="K64" s="24"/>
      <c r="L64" s="24"/>
      <c r="M64" s="47" t="str">
        <f t="shared" si="2"/>
        <v xml:space="preserve"> - </v>
      </c>
      <c r="N64" s="47" t="e">
        <f>VLOOKUP(M64,Sheet1!$B$31:$C$34,2,0)</f>
        <v>#N/A</v>
      </c>
      <c r="O64" s="25"/>
      <c r="P64" s="47">
        <f t="shared" si="3"/>
        <v>0</v>
      </c>
      <c r="Q64" s="47" t="str">
        <f t="shared" si="4"/>
        <v xml:space="preserve"> - </v>
      </c>
      <c r="R64" s="24"/>
      <c r="S64" s="50">
        <f>_xlfn.IFNA(VLOOKUP(Q64,Sheet1!$B$35:$C$38,2,0),0)</f>
        <v>0</v>
      </c>
      <c r="T64" s="25"/>
      <c r="U64" s="49">
        <f>_xlfn.IFNA(IF(O64&gt;=VLOOKUP(L64,Sheet1!$B$5:$C$6,2,0),1,(1/VLOOKUP(L64,Sheet1!$B$5:$C$6,2,0))*O64),0)</f>
        <v>0</v>
      </c>
      <c r="V64" s="48">
        <f>T64*U64*Sheet1!$B$14</f>
        <v>0</v>
      </c>
      <c r="W64" s="26"/>
      <c r="Y64" s="7"/>
    </row>
    <row r="65" spans="2:25" s="6" customFormat="1">
      <c r="B65" s="7"/>
      <c r="D65" s="22"/>
      <c r="E65" s="65">
        <f t="shared" si="5"/>
        <v>52</v>
      </c>
      <c r="F65" s="65" t="e">
        <f t="shared" si="0"/>
        <v>#N/A</v>
      </c>
      <c r="G65" s="65" t="e">
        <f t="shared" si="1"/>
        <v>#N/A</v>
      </c>
      <c r="H65" s="65">
        <f>_xlfn.IFNA(G65*T65*Sheet1!$B$14,0)</f>
        <v>0</v>
      </c>
      <c r="I65" s="24"/>
      <c r="J65" s="24"/>
      <c r="K65" s="24"/>
      <c r="L65" s="24"/>
      <c r="M65" s="47" t="str">
        <f t="shared" si="2"/>
        <v xml:space="preserve"> - </v>
      </c>
      <c r="N65" s="47" t="e">
        <f>VLOOKUP(M65,Sheet1!$B$31:$C$34,2,0)</f>
        <v>#N/A</v>
      </c>
      <c r="O65" s="25"/>
      <c r="P65" s="47">
        <f t="shared" si="3"/>
        <v>0</v>
      </c>
      <c r="Q65" s="47" t="str">
        <f t="shared" si="4"/>
        <v xml:space="preserve"> - </v>
      </c>
      <c r="R65" s="24"/>
      <c r="S65" s="50">
        <f>_xlfn.IFNA(VLOOKUP(Q65,Sheet1!$B$35:$C$38,2,0),0)</f>
        <v>0</v>
      </c>
      <c r="T65" s="25"/>
      <c r="U65" s="49">
        <f>_xlfn.IFNA(IF(O65&gt;=VLOOKUP(L65,Sheet1!$B$5:$C$6,2,0),1,(1/VLOOKUP(L65,Sheet1!$B$5:$C$6,2,0))*O65),0)</f>
        <v>0</v>
      </c>
      <c r="V65" s="48">
        <f>T65*U65*Sheet1!$B$14</f>
        <v>0</v>
      </c>
      <c r="W65" s="26"/>
      <c r="Y65" s="7"/>
    </row>
    <row r="66" spans="2:25" s="6" customFormat="1">
      <c r="B66" s="7"/>
      <c r="D66" s="22"/>
      <c r="E66" s="65">
        <f t="shared" si="5"/>
        <v>53</v>
      </c>
      <c r="F66" s="65" t="e">
        <f t="shared" si="0"/>
        <v>#N/A</v>
      </c>
      <c r="G66" s="65" t="e">
        <f t="shared" si="1"/>
        <v>#N/A</v>
      </c>
      <c r="H66" s="65">
        <f>_xlfn.IFNA(G66*T66*Sheet1!$B$14,0)</f>
        <v>0</v>
      </c>
      <c r="I66" s="24"/>
      <c r="J66" s="24"/>
      <c r="K66" s="24"/>
      <c r="L66" s="24"/>
      <c r="M66" s="47" t="str">
        <f t="shared" si="2"/>
        <v xml:space="preserve"> - </v>
      </c>
      <c r="N66" s="47" t="e">
        <f>VLOOKUP(M66,Sheet1!$B$31:$C$34,2,0)</f>
        <v>#N/A</v>
      </c>
      <c r="O66" s="25"/>
      <c r="P66" s="47">
        <f t="shared" si="3"/>
        <v>0</v>
      </c>
      <c r="Q66" s="47" t="str">
        <f t="shared" si="4"/>
        <v xml:space="preserve"> - </v>
      </c>
      <c r="R66" s="24"/>
      <c r="S66" s="50">
        <f>_xlfn.IFNA(VLOOKUP(Q66,Sheet1!$B$35:$C$38,2,0),0)</f>
        <v>0</v>
      </c>
      <c r="T66" s="25"/>
      <c r="U66" s="49">
        <f>_xlfn.IFNA(IF(O66&gt;=VLOOKUP(L66,Sheet1!$B$5:$C$6,2,0),1,(1/VLOOKUP(L66,Sheet1!$B$5:$C$6,2,0))*O66),0)</f>
        <v>0</v>
      </c>
      <c r="V66" s="48">
        <f>T66*U66*Sheet1!$B$14</f>
        <v>0</v>
      </c>
      <c r="W66" s="26"/>
      <c r="Y66" s="7"/>
    </row>
    <row r="67" spans="2:25" s="6" customFormat="1">
      <c r="B67" s="7"/>
      <c r="D67" s="22"/>
      <c r="E67" s="65">
        <f t="shared" si="5"/>
        <v>54</v>
      </c>
      <c r="F67" s="65" t="e">
        <f t="shared" si="0"/>
        <v>#N/A</v>
      </c>
      <c r="G67" s="65" t="e">
        <f t="shared" si="1"/>
        <v>#N/A</v>
      </c>
      <c r="H67" s="65">
        <f>_xlfn.IFNA(G67*T67*Sheet1!$B$14,0)</f>
        <v>0</v>
      </c>
      <c r="I67" s="24"/>
      <c r="J67" s="24"/>
      <c r="K67" s="24"/>
      <c r="L67" s="24"/>
      <c r="M67" s="47" t="str">
        <f t="shared" si="2"/>
        <v xml:space="preserve"> - </v>
      </c>
      <c r="N67" s="47" t="e">
        <f>VLOOKUP(M67,Sheet1!$B$31:$C$34,2,0)</f>
        <v>#N/A</v>
      </c>
      <c r="O67" s="25"/>
      <c r="P67" s="47">
        <f t="shared" si="3"/>
        <v>0</v>
      </c>
      <c r="Q67" s="47" t="str">
        <f t="shared" si="4"/>
        <v xml:space="preserve"> - </v>
      </c>
      <c r="R67" s="24"/>
      <c r="S67" s="50">
        <f>_xlfn.IFNA(VLOOKUP(Q67,Sheet1!$B$35:$C$38,2,0),0)</f>
        <v>0</v>
      </c>
      <c r="T67" s="25"/>
      <c r="U67" s="49">
        <f>_xlfn.IFNA(IF(O67&gt;=VLOOKUP(L67,Sheet1!$B$5:$C$6,2,0),1,(1/VLOOKUP(L67,Sheet1!$B$5:$C$6,2,0))*O67),0)</f>
        <v>0</v>
      </c>
      <c r="V67" s="48">
        <f>T67*U67*Sheet1!$B$14</f>
        <v>0</v>
      </c>
      <c r="W67" s="26"/>
      <c r="Y67" s="7"/>
    </row>
    <row r="68" spans="2:25" s="6" customFormat="1">
      <c r="B68" s="7"/>
      <c r="D68" s="22"/>
      <c r="E68" s="65">
        <f t="shared" si="5"/>
        <v>55</v>
      </c>
      <c r="F68" s="65" t="e">
        <f t="shared" si="0"/>
        <v>#N/A</v>
      </c>
      <c r="G68" s="65" t="e">
        <f t="shared" si="1"/>
        <v>#N/A</v>
      </c>
      <c r="H68" s="65">
        <f>_xlfn.IFNA(G68*T68*Sheet1!$B$14,0)</f>
        <v>0</v>
      </c>
      <c r="I68" s="24"/>
      <c r="J68" s="24"/>
      <c r="K68" s="24"/>
      <c r="L68" s="24"/>
      <c r="M68" s="47" t="str">
        <f t="shared" si="2"/>
        <v xml:space="preserve"> - </v>
      </c>
      <c r="N68" s="47" t="e">
        <f>VLOOKUP(M68,Sheet1!$B$31:$C$34,2,0)</f>
        <v>#N/A</v>
      </c>
      <c r="O68" s="25"/>
      <c r="P68" s="47">
        <f t="shared" si="3"/>
        <v>0</v>
      </c>
      <c r="Q68" s="47" t="str">
        <f t="shared" si="4"/>
        <v xml:space="preserve"> - </v>
      </c>
      <c r="R68" s="24"/>
      <c r="S68" s="50">
        <f>_xlfn.IFNA(VLOOKUP(Q68,Sheet1!$B$35:$C$38,2,0),0)</f>
        <v>0</v>
      </c>
      <c r="T68" s="25"/>
      <c r="U68" s="49">
        <f>_xlfn.IFNA(IF(O68&gt;=VLOOKUP(L68,Sheet1!$B$5:$C$6,2,0),1,(1/VLOOKUP(L68,Sheet1!$B$5:$C$6,2,0))*O68),0)</f>
        <v>0</v>
      </c>
      <c r="V68" s="48">
        <f>T68*U68*Sheet1!$B$14</f>
        <v>0</v>
      </c>
      <c r="W68" s="26"/>
      <c r="Y68" s="7"/>
    </row>
    <row r="69" spans="2:25" s="6" customFormat="1">
      <c r="B69" s="7"/>
      <c r="D69" s="22"/>
      <c r="E69" s="65">
        <f t="shared" si="5"/>
        <v>56</v>
      </c>
      <c r="F69" s="65" t="e">
        <f t="shared" si="0"/>
        <v>#N/A</v>
      </c>
      <c r="G69" s="65" t="e">
        <f t="shared" si="1"/>
        <v>#N/A</v>
      </c>
      <c r="H69" s="65">
        <f>_xlfn.IFNA(G69*T69*Sheet1!$B$14,0)</f>
        <v>0</v>
      </c>
      <c r="I69" s="24"/>
      <c r="J69" s="24"/>
      <c r="K69" s="24"/>
      <c r="L69" s="24"/>
      <c r="M69" s="47" t="str">
        <f t="shared" si="2"/>
        <v xml:space="preserve"> - </v>
      </c>
      <c r="N69" s="47" t="e">
        <f>VLOOKUP(M69,Sheet1!$B$31:$C$34,2,0)</f>
        <v>#N/A</v>
      </c>
      <c r="O69" s="25"/>
      <c r="P69" s="47">
        <f t="shared" si="3"/>
        <v>0</v>
      </c>
      <c r="Q69" s="47" t="str">
        <f t="shared" si="4"/>
        <v xml:space="preserve"> - </v>
      </c>
      <c r="R69" s="24"/>
      <c r="S69" s="50">
        <f>_xlfn.IFNA(VLOOKUP(Q69,Sheet1!$B$35:$C$38,2,0),0)</f>
        <v>0</v>
      </c>
      <c r="T69" s="25"/>
      <c r="U69" s="49">
        <f>_xlfn.IFNA(IF(O69&gt;=VLOOKUP(L69,Sheet1!$B$5:$C$6,2,0),1,(1/VLOOKUP(L69,Sheet1!$B$5:$C$6,2,0))*O69),0)</f>
        <v>0</v>
      </c>
      <c r="V69" s="48">
        <f>T69*U69*Sheet1!$B$14</f>
        <v>0</v>
      </c>
      <c r="W69" s="26"/>
      <c r="Y69" s="7"/>
    </row>
    <row r="70" spans="2:25" s="6" customFormat="1">
      <c r="B70" s="7"/>
      <c r="D70" s="22"/>
      <c r="E70" s="65">
        <f t="shared" si="5"/>
        <v>57</v>
      </c>
      <c r="F70" s="65" t="e">
        <f t="shared" si="0"/>
        <v>#N/A</v>
      </c>
      <c r="G70" s="65" t="e">
        <f t="shared" si="1"/>
        <v>#N/A</v>
      </c>
      <c r="H70" s="65">
        <f>_xlfn.IFNA(G70*T70*Sheet1!$B$14,0)</f>
        <v>0</v>
      </c>
      <c r="I70" s="24"/>
      <c r="J70" s="24"/>
      <c r="K70" s="24"/>
      <c r="L70" s="24"/>
      <c r="M70" s="47" t="str">
        <f t="shared" si="2"/>
        <v xml:space="preserve"> - </v>
      </c>
      <c r="N70" s="47" t="e">
        <f>VLOOKUP(M70,Sheet1!$B$31:$C$34,2,0)</f>
        <v>#N/A</v>
      </c>
      <c r="O70" s="25"/>
      <c r="P70" s="47">
        <f t="shared" si="3"/>
        <v>0</v>
      </c>
      <c r="Q70" s="47" t="str">
        <f t="shared" si="4"/>
        <v xml:space="preserve"> - </v>
      </c>
      <c r="R70" s="24"/>
      <c r="S70" s="50">
        <f>_xlfn.IFNA(VLOOKUP(Q70,Sheet1!$B$35:$C$38,2,0),0)</f>
        <v>0</v>
      </c>
      <c r="T70" s="25"/>
      <c r="U70" s="49">
        <f>_xlfn.IFNA(IF(O70&gt;=VLOOKUP(L70,Sheet1!$B$5:$C$6,2,0),1,(1/VLOOKUP(L70,Sheet1!$B$5:$C$6,2,0))*O70),0)</f>
        <v>0</v>
      </c>
      <c r="V70" s="48">
        <f>T70*U70*Sheet1!$B$14</f>
        <v>0</v>
      </c>
      <c r="W70" s="26"/>
      <c r="Y70" s="7"/>
    </row>
    <row r="71" spans="2:25" s="6" customFormat="1">
      <c r="B71" s="7"/>
      <c r="D71" s="22"/>
      <c r="E71" s="65">
        <f t="shared" si="5"/>
        <v>58</v>
      </c>
      <c r="F71" s="65" t="e">
        <f t="shared" si="0"/>
        <v>#N/A</v>
      </c>
      <c r="G71" s="65" t="e">
        <f t="shared" si="1"/>
        <v>#N/A</v>
      </c>
      <c r="H71" s="65">
        <f>_xlfn.IFNA(G71*T71*Sheet1!$B$14,0)</f>
        <v>0</v>
      </c>
      <c r="I71" s="24"/>
      <c r="J71" s="24"/>
      <c r="K71" s="24"/>
      <c r="L71" s="24"/>
      <c r="M71" s="47" t="str">
        <f t="shared" si="2"/>
        <v xml:space="preserve"> - </v>
      </c>
      <c r="N71" s="47" t="e">
        <f>VLOOKUP(M71,Sheet1!$B$31:$C$34,2,0)</f>
        <v>#N/A</v>
      </c>
      <c r="O71" s="25"/>
      <c r="P71" s="47">
        <f t="shared" si="3"/>
        <v>0</v>
      </c>
      <c r="Q71" s="47" t="str">
        <f t="shared" si="4"/>
        <v xml:space="preserve"> - </v>
      </c>
      <c r="R71" s="24"/>
      <c r="S71" s="50">
        <f>_xlfn.IFNA(VLOOKUP(Q71,Sheet1!$B$35:$C$38,2,0),0)</f>
        <v>0</v>
      </c>
      <c r="T71" s="25"/>
      <c r="U71" s="49">
        <f>_xlfn.IFNA(IF(O71&gt;=VLOOKUP(L71,Sheet1!$B$5:$C$6,2,0),1,(1/VLOOKUP(L71,Sheet1!$B$5:$C$6,2,0))*O71),0)</f>
        <v>0</v>
      </c>
      <c r="V71" s="48">
        <f>T71*U71*Sheet1!$B$14</f>
        <v>0</v>
      </c>
      <c r="W71" s="26"/>
      <c r="Y71" s="7"/>
    </row>
    <row r="72" spans="2:25" s="6" customFormat="1">
      <c r="B72" s="7"/>
      <c r="D72" s="22"/>
      <c r="E72" s="65">
        <f t="shared" si="5"/>
        <v>59</v>
      </c>
      <c r="F72" s="65" t="e">
        <f t="shared" si="0"/>
        <v>#N/A</v>
      </c>
      <c r="G72" s="65" t="e">
        <f t="shared" si="1"/>
        <v>#N/A</v>
      </c>
      <c r="H72" s="65">
        <f>_xlfn.IFNA(G72*T72*Sheet1!$B$14,0)</f>
        <v>0</v>
      </c>
      <c r="I72" s="24"/>
      <c r="J72" s="24"/>
      <c r="K72" s="24"/>
      <c r="L72" s="24"/>
      <c r="M72" s="47" t="str">
        <f t="shared" si="2"/>
        <v xml:space="preserve"> - </v>
      </c>
      <c r="N72" s="47" t="e">
        <f>VLOOKUP(M72,Sheet1!$B$31:$C$34,2,0)</f>
        <v>#N/A</v>
      </c>
      <c r="O72" s="25"/>
      <c r="P72" s="47">
        <f t="shared" si="3"/>
        <v>0</v>
      </c>
      <c r="Q72" s="47" t="str">
        <f t="shared" si="4"/>
        <v xml:space="preserve"> - </v>
      </c>
      <c r="R72" s="24"/>
      <c r="S72" s="50">
        <f>_xlfn.IFNA(VLOOKUP(Q72,Sheet1!$B$35:$C$38,2,0),0)</f>
        <v>0</v>
      </c>
      <c r="T72" s="25"/>
      <c r="U72" s="49">
        <f>_xlfn.IFNA(IF(O72&gt;=VLOOKUP(L72,Sheet1!$B$5:$C$6,2,0),1,(1/VLOOKUP(L72,Sheet1!$B$5:$C$6,2,0))*O72),0)</f>
        <v>0</v>
      </c>
      <c r="V72" s="48">
        <f>T72*U72*Sheet1!$B$14</f>
        <v>0</v>
      </c>
      <c r="W72" s="26"/>
      <c r="Y72" s="7"/>
    </row>
    <row r="73" spans="2:25" s="6" customFormat="1">
      <c r="B73" s="7"/>
      <c r="D73" s="22"/>
      <c r="E73" s="65">
        <f t="shared" si="5"/>
        <v>60</v>
      </c>
      <c r="F73" s="65" t="e">
        <f t="shared" si="0"/>
        <v>#N/A</v>
      </c>
      <c r="G73" s="65" t="e">
        <f t="shared" si="1"/>
        <v>#N/A</v>
      </c>
      <c r="H73" s="65">
        <f>_xlfn.IFNA(G73*T73*Sheet1!$B$14,0)</f>
        <v>0</v>
      </c>
      <c r="I73" s="24"/>
      <c r="J73" s="24"/>
      <c r="K73" s="24"/>
      <c r="L73" s="24"/>
      <c r="M73" s="47" t="str">
        <f t="shared" si="2"/>
        <v xml:space="preserve"> - </v>
      </c>
      <c r="N73" s="47" t="e">
        <f>VLOOKUP(M73,Sheet1!$B$31:$C$34,2,0)</f>
        <v>#N/A</v>
      </c>
      <c r="O73" s="25"/>
      <c r="P73" s="47">
        <f t="shared" si="3"/>
        <v>0</v>
      </c>
      <c r="Q73" s="47" t="str">
        <f t="shared" si="4"/>
        <v xml:space="preserve"> - </v>
      </c>
      <c r="R73" s="24"/>
      <c r="S73" s="50">
        <f>_xlfn.IFNA(VLOOKUP(Q73,Sheet1!$B$35:$C$38,2,0),0)</f>
        <v>0</v>
      </c>
      <c r="T73" s="25"/>
      <c r="U73" s="49">
        <f>_xlfn.IFNA(IF(O73&gt;=VLOOKUP(L73,Sheet1!$B$5:$C$6,2,0),1,(1/VLOOKUP(L73,Sheet1!$B$5:$C$6,2,0))*O73),0)</f>
        <v>0</v>
      </c>
      <c r="V73" s="48">
        <f>T73*U73*Sheet1!$B$14</f>
        <v>0</v>
      </c>
      <c r="W73" s="26"/>
      <c r="Y73" s="7"/>
    </row>
    <row r="74" spans="2:25" s="6" customFormat="1">
      <c r="B74" s="7"/>
      <c r="D74" s="22"/>
      <c r="E74" s="65">
        <f t="shared" si="5"/>
        <v>61</v>
      </c>
      <c r="F74" s="65" t="e">
        <f t="shared" si="0"/>
        <v>#N/A</v>
      </c>
      <c r="G74" s="65" t="e">
        <f t="shared" si="1"/>
        <v>#N/A</v>
      </c>
      <c r="H74" s="65">
        <f>_xlfn.IFNA(G74*T74*Sheet1!$B$14,0)</f>
        <v>0</v>
      </c>
      <c r="I74" s="24"/>
      <c r="J74" s="24"/>
      <c r="K74" s="24"/>
      <c r="L74" s="24"/>
      <c r="M74" s="47" t="str">
        <f t="shared" si="2"/>
        <v xml:space="preserve"> - </v>
      </c>
      <c r="N74" s="47" t="e">
        <f>VLOOKUP(M74,Sheet1!$B$31:$C$34,2,0)</f>
        <v>#N/A</v>
      </c>
      <c r="O74" s="25"/>
      <c r="P74" s="47">
        <f t="shared" si="3"/>
        <v>0</v>
      </c>
      <c r="Q74" s="47" t="str">
        <f t="shared" si="4"/>
        <v xml:space="preserve"> - </v>
      </c>
      <c r="R74" s="24"/>
      <c r="S74" s="50">
        <f>_xlfn.IFNA(VLOOKUP(Q74,Sheet1!$B$35:$C$38,2,0),0)</f>
        <v>0</v>
      </c>
      <c r="T74" s="25"/>
      <c r="U74" s="49">
        <f>_xlfn.IFNA(IF(O74&gt;=VLOOKUP(L74,Sheet1!$B$5:$C$6,2,0),1,(1/VLOOKUP(L74,Sheet1!$B$5:$C$6,2,0))*O74),0)</f>
        <v>0</v>
      </c>
      <c r="V74" s="48">
        <f>T74*U74*Sheet1!$B$14</f>
        <v>0</v>
      </c>
      <c r="W74" s="26"/>
      <c r="Y74" s="7"/>
    </row>
    <row r="75" spans="2:25" s="6" customFormat="1">
      <c r="B75" s="7"/>
      <c r="D75" s="22"/>
      <c r="E75" s="65">
        <f t="shared" si="5"/>
        <v>62</v>
      </c>
      <c r="F75" s="65" t="e">
        <f t="shared" si="0"/>
        <v>#N/A</v>
      </c>
      <c r="G75" s="65" t="e">
        <f t="shared" si="1"/>
        <v>#N/A</v>
      </c>
      <c r="H75" s="65">
        <f>_xlfn.IFNA(G75*T75*Sheet1!$B$14,0)</f>
        <v>0</v>
      </c>
      <c r="I75" s="24"/>
      <c r="J75" s="24"/>
      <c r="K75" s="24"/>
      <c r="L75" s="24"/>
      <c r="M75" s="47" t="str">
        <f t="shared" si="2"/>
        <v xml:space="preserve"> - </v>
      </c>
      <c r="N75" s="47" t="e">
        <f>VLOOKUP(M75,Sheet1!$B$31:$C$34,2,0)</f>
        <v>#N/A</v>
      </c>
      <c r="O75" s="25"/>
      <c r="P75" s="47">
        <f t="shared" si="3"/>
        <v>0</v>
      </c>
      <c r="Q75" s="47" t="str">
        <f t="shared" si="4"/>
        <v xml:space="preserve"> - </v>
      </c>
      <c r="R75" s="24"/>
      <c r="S75" s="50">
        <f>_xlfn.IFNA(VLOOKUP(Q75,Sheet1!$B$35:$C$38,2,0),0)</f>
        <v>0</v>
      </c>
      <c r="T75" s="25"/>
      <c r="U75" s="49">
        <f>_xlfn.IFNA(IF(O75&gt;=VLOOKUP(L75,Sheet1!$B$5:$C$6,2,0),1,(1/VLOOKUP(L75,Sheet1!$B$5:$C$6,2,0))*O75),0)</f>
        <v>0</v>
      </c>
      <c r="V75" s="48">
        <f>T75*U75*Sheet1!$B$14</f>
        <v>0</v>
      </c>
      <c r="W75" s="26"/>
      <c r="Y75" s="7"/>
    </row>
    <row r="76" spans="2:25" s="6" customFormat="1">
      <c r="B76" s="7"/>
      <c r="D76" s="22"/>
      <c r="E76" s="65">
        <f t="shared" si="5"/>
        <v>63</v>
      </c>
      <c r="F76" s="65" t="e">
        <f t="shared" si="0"/>
        <v>#N/A</v>
      </c>
      <c r="G76" s="65" t="e">
        <f t="shared" si="1"/>
        <v>#N/A</v>
      </c>
      <c r="H76" s="65">
        <f>_xlfn.IFNA(G76*T76*Sheet1!$B$14,0)</f>
        <v>0</v>
      </c>
      <c r="I76" s="24"/>
      <c r="J76" s="24"/>
      <c r="K76" s="24"/>
      <c r="L76" s="24"/>
      <c r="M76" s="47" t="str">
        <f t="shared" si="2"/>
        <v xml:space="preserve"> - </v>
      </c>
      <c r="N76" s="47" t="e">
        <f>VLOOKUP(M76,Sheet1!$B$31:$C$34,2,0)</f>
        <v>#N/A</v>
      </c>
      <c r="O76" s="25"/>
      <c r="P76" s="47">
        <f t="shared" si="3"/>
        <v>0</v>
      </c>
      <c r="Q76" s="47" t="str">
        <f t="shared" si="4"/>
        <v xml:space="preserve"> - </v>
      </c>
      <c r="R76" s="24"/>
      <c r="S76" s="50">
        <f>_xlfn.IFNA(VLOOKUP(Q76,Sheet1!$B$35:$C$38,2,0),0)</f>
        <v>0</v>
      </c>
      <c r="T76" s="25"/>
      <c r="U76" s="49">
        <f>_xlfn.IFNA(IF(O76&gt;=VLOOKUP(L76,Sheet1!$B$5:$C$6,2,0),1,(1/VLOOKUP(L76,Sheet1!$B$5:$C$6,2,0))*O76),0)</f>
        <v>0</v>
      </c>
      <c r="V76" s="48">
        <f>T76*U76*Sheet1!$B$14</f>
        <v>0</v>
      </c>
      <c r="W76" s="26"/>
      <c r="Y76" s="7"/>
    </row>
    <row r="77" spans="2:25" s="6" customFormat="1">
      <c r="B77" s="7"/>
      <c r="D77" s="22"/>
      <c r="E77" s="65">
        <f t="shared" si="5"/>
        <v>64</v>
      </c>
      <c r="F77" s="65" t="e">
        <f t="shared" si="0"/>
        <v>#N/A</v>
      </c>
      <c r="G77" s="65" t="e">
        <f t="shared" si="1"/>
        <v>#N/A</v>
      </c>
      <c r="H77" s="65">
        <f>_xlfn.IFNA(G77*T77*Sheet1!$B$14,0)</f>
        <v>0</v>
      </c>
      <c r="I77" s="24"/>
      <c r="J77" s="24"/>
      <c r="K77" s="24"/>
      <c r="L77" s="24"/>
      <c r="M77" s="47" t="str">
        <f t="shared" si="2"/>
        <v xml:space="preserve"> - </v>
      </c>
      <c r="N77" s="47" t="e">
        <f>VLOOKUP(M77,Sheet1!$B$31:$C$34,2,0)</f>
        <v>#N/A</v>
      </c>
      <c r="O77" s="25"/>
      <c r="P77" s="47">
        <f t="shared" si="3"/>
        <v>0</v>
      </c>
      <c r="Q77" s="47" t="str">
        <f t="shared" si="4"/>
        <v xml:space="preserve"> - </v>
      </c>
      <c r="R77" s="24"/>
      <c r="S77" s="50">
        <f>_xlfn.IFNA(VLOOKUP(Q77,Sheet1!$B$35:$C$38,2,0),0)</f>
        <v>0</v>
      </c>
      <c r="T77" s="25"/>
      <c r="U77" s="49">
        <f>_xlfn.IFNA(IF(O77&gt;=VLOOKUP(L77,Sheet1!$B$5:$C$6,2,0),1,(1/VLOOKUP(L77,Sheet1!$B$5:$C$6,2,0))*O77),0)</f>
        <v>0</v>
      </c>
      <c r="V77" s="48">
        <f>T77*U77*Sheet1!$B$14</f>
        <v>0</v>
      </c>
      <c r="W77" s="26"/>
      <c r="Y77" s="7"/>
    </row>
    <row r="78" spans="2:25" s="6" customFormat="1">
      <c r="B78" s="7"/>
      <c r="D78" s="22"/>
      <c r="E78" s="65">
        <f t="shared" si="5"/>
        <v>65</v>
      </c>
      <c r="F78" s="65" t="e">
        <f t="shared" si="0"/>
        <v>#N/A</v>
      </c>
      <c r="G78" s="65" t="e">
        <f t="shared" si="1"/>
        <v>#N/A</v>
      </c>
      <c r="H78" s="65">
        <f>_xlfn.IFNA(G78*T78*Sheet1!$B$14,0)</f>
        <v>0</v>
      </c>
      <c r="I78" s="24"/>
      <c r="J78" s="24"/>
      <c r="K78" s="24"/>
      <c r="L78" s="24"/>
      <c r="M78" s="47" t="str">
        <f t="shared" si="2"/>
        <v xml:space="preserve"> - </v>
      </c>
      <c r="N78" s="47" t="e">
        <f>VLOOKUP(M78,Sheet1!$B$31:$C$34,2,0)</f>
        <v>#N/A</v>
      </c>
      <c r="O78" s="25"/>
      <c r="P78" s="47">
        <f t="shared" si="3"/>
        <v>0</v>
      </c>
      <c r="Q78" s="47" t="str">
        <f t="shared" si="4"/>
        <v xml:space="preserve"> - </v>
      </c>
      <c r="R78" s="24"/>
      <c r="S78" s="50">
        <f>_xlfn.IFNA(VLOOKUP(Q78,Sheet1!$B$35:$C$38,2,0),0)</f>
        <v>0</v>
      </c>
      <c r="T78" s="25"/>
      <c r="U78" s="49">
        <f>_xlfn.IFNA(IF(O78&gt;=VLOOKUP(L78,Sheet1!$B$5:$C$6,2,0),1,(1/VLOOKUP(L78,Sheet1!$B$5:$C$6,2,0))*O78),0)</f>
        <v>0</v>
      </c>
      <c r="V78" s="48">
        <f>T78*U78*Sheet1!$B$14</f>
        <v>0</v>
      </c>
      <c r="W78" s="26"/>
      <c r="Y78" s="7"/>
    </row>
    <row r="79" spans="2:25" s="6" customFormat="1">
      <c r="B79" s="7"/>
      <c r="D79" s="22"/>
      <c r="E79" s="65">
        <f t="shared" si="5"/>
        <v>66</v>
      </c>
      <c r="F79" s="65" t="e">
        <f t="shared" ref="F79:F142" si="6">MATCH(D79,$D$14:$D$300,0)</f>
        <v>#N/A</v>
      </c>
      <c r="G79" s="65" t="e">
        <f t="shared" ref="G79:G142" si="7">IF(IF(E79=F79,SUMIF($D$14:$D$300,D79,$U$14:$U$300),0)&gt;1,1,IF(E79=F79,SUMIF($D$14:$D$300,D79,$U$14:$U$300),0))</f>
        <v>#N/A</v>
      </c>
      <c r="H79" s="65">
        <f>_xlfn.IFNA(G79*T79*Sheet1!$B$14,0)</f>
        <v>0</v>
      </c>
      <c r="I79" s="24"/>
      <c r="J79" s="24"/>
      <c r="K79" s="24"/>
      <c r="L79" s="24"/>
      <c r="M79" s="47" t="str">
        <f t="shared" ref="M79:M142" si="8">K79&amp;" - "&amp;L79</f>
        <v xml:space="preserve"> - </v>
      </c>
      <c r="N79" s="47" t="e">
        <f>VLOOKUP(M79,Sheet1!$B$31:$C$34,2,0)</f>
        <v>#N/A</v>
      </c>
      <c r="O79" s="25"/>
      <c r="P79" s="47">
        <f t="shared" ref="P79:P142" si="9">_xlfn.IFNA(N79*O79,0)</f>
        <v>0</v>
      </c>
      <c r="Q79" s="47" t="str">
        <f t="shared" ref="Q79:Q142" si="10">K79&amp;" - "&amp;R79</f>
        <v xml:space="preserve"> - </v>
      </c>
      <c r="R79" s="24"/>
      <c r="S79" s="50">
        <f>_xlfn.IFNA(VLOOKUP(Q79,Sheet1!$B$35:$C$38,2,0),0)</f>
        <v>0</v>
      </c>
      <c r="T79" s="25"/>
      <c r="U79" s="49">
        <f>_xlfn.IFNA(IF(O79&gt;=VLOOKUP(L79,Sheet1!$B$5:$C$6,2,0),1,(1/VLOOKUP(L79,Sheet1!$B$5:$C$6,2,0))*O79),0)</f>
        <v>0</v>
      </c>
      <c r="V79" s="48">
        <f>T79*U79*Sheet1!$B$14</f>
        <v>0</v>
      </c>
      <c r="W79" s="26"/>
      <c r="Y79" s="7"/>
    </row>
    <row r="80" spans="2:25" s="6" customFormat="1">
      <c r="B80" s="7"/>
      <c r="D80" s="22"/>
      <c r="E80" s="65">
        <f t="shared" ref="E80:E143" si="11">E79+1</f>
        <v>67</v>
      </c>
      <c r="F80" s="65" t="e">
        <f t="shared" si="6"/>
        <v>#N/A</v>
      </c>
      <c r="G80" s="65" t="e">
        <f t="shared" si="7"/>
        <v>#N/A</v>
      </c>
      <c r="H80" s="65">
        <f>_xlfn.IFNA(G80*T80*Sheet1!$B$14,0)</f>
        <v>0</v>
      </c>
      <c r="I80" s="24"/>
      <c r="J80" s="24"/>
      <c r="K80" s="24"/>
      <c r="L80" s="24"/>
      <c r="M80" s="47" t="str">
        <f t="shared" si="8"/>
        <v xml:space="preserve"> - </v>
      </c>
      <c r="N80" s="47" t="e">
        <f>VLOOKUP(M80,Sheet1!$B$31:$C$34,2,0)</f>
        <v>#N/A</v>
      </c>
      <c r="O80" s="25"/>
      <c r="P80" s="47">
        <f t="shared" si="9"/>
        <v>0</v>
      </c>
      <c r="Q80" s="47" t="str">
        <f t="shared" si="10"/>
        <v xml:space="preserve"> - </v>
      </c>
      <c r="R80" s="24"/>
      <c r="S80" s="50">
        <f>_xlfn.IFNA(VLOOKUP(Q80,Sheet1!$B$35:$C$38,2,0),0)</f>
        <v>0</v>
      </c>
      <c r="T80" s="25"/>
      <c r="U80" s="49">
        <f>_xlfn.IFNA(IF(O80&gt;=VLOOKUP(L80,Sheet1!$B$5:$C$6,2,0),1,(1/VLOOKUP(L80,Sheet1!$B$5:$C$6,2,0))*O80),0)</f>
        <v>0</v>
      </c>
      <c r="V80" s="48">
        <f>T80*U80*Sheet1!$B$14</f>
        <v>0</v>
      </c>
      <c r="W80" s="26"/>
      <c r="Y80" s="7"/>
    </row>
    <row r="81" spans="2:25" s="6" customFormat="1">
      <c r="B81" s="7"/>
      <c r="D81" s="22"/>
      <c r="E81" s="65">
        <f t="shared" si="11"/>
        <v>68</v>
      </c>
      <c r="F81" s="65" t="e">
        <f t="shared" si="6"/>
        <v>#N/A</v>
      </c>
      <c r="G81" s="65" t="e">
        <f t="shared" si="7"/>
        <v>#N/A</v>
      </c>
      <c r="H81" s="65">
        <f>_xlfn.IFNA(G81*T81*Sheet1!$B$14,0)</f>
        <v>0</v>
      </c>
      <c r="I81" s="24"/>
      <c r="J81" s="24"/>
      <c r="K81" s="24"/>
      <c r="L81" s="24"/>
      <c r="M81" s="47" t="str">
        <f t="shared" si="8"/>
        <v xml:space="preserve"> - </v>
      </c>
      <c r="N81" s="47" t="e">
        <f>VLOOKUP(M81,Sheet1!$B$31:$C$34,2,0)</f>
        <v>#N/A</v>
      </c>
      <c r="O81" s="25"/>
      <c r="P81" s="47">
        <f t="shared" si="9"/>
        <v>0</v>
      </c>
      <c r="Q81" s="47" t="str">
        <f t="shared" si="10"/>
        <v xml:space="preserve"> - </v>
      </c>
      <c r="R81" s="24"/>
      <c r="S81" s="50">
        <f>_xlfn.IFNA(VLOOKUP(Q81,Sheet1!$B$35:$C$38,2,0),0)</f>
        <v>0</v>
      </c>
      <c r="T81" s="25"/>
      <c r="U81" s="49">
        <f>_xlfn.IFNA(IF(O81&gt;=VLOOKUP(L81,Sheet1!$B$5:$C$6,2,0),1,(1/VLOOKUP(L81,Sheet1!$B$5:$C$6,2,0))*O81),0)</f>
        <v>0</v>
      </c>
      <c r="V81" s="48">
        <f>T81*U81*Sheet1!$B$14</f>
        <v>0</v>
      </c>
      <c r="W81" s="26"/>
      <c r="Y81" s="7"/>
    </row>
    <row r="82" spans="2:25" s="6" customFormat="1">
      <c r="B82" s="7"/>
      <c r="D82" s="22"/>
      <c r="E82" s="65">
        <f t="shared" si="11"/>
        <v>69</v>
      </c>
      <c r="F82" s="65" t="e">
        <f t="shared" si="6"/>
        <v>#N/A</v>
      </c>
      <c r="G82" s="65" t="e">
        <f t="shared" si="7"/>
        <v>#N/A</v>
      </c>
      <c r="H82" s="65">
        <f>_xlfn.IFNA(G82*T82*Sheet1!$B$14,0)</f>
        <v>0</v>
      </c>
      <c r="I82" s="24"/>
      <c r="J82" s="24"/>
      <c r="K82" s="24"/>
      <c r="L82" s="24"/>
      <c r="M82" s="47" t="str">
        <f t="shared" si="8"/>
        <v xml:space="preserve"> - </v>
      </c>
      <c r="N82" s="47" t="e">
        <f>VLOOKUP(M82,Sheet1!$B$31:$C$34,2,0)</f>
        <v>#N/A</v>
      </c>
      <c r="O82" s="25"/>
      <c r="P82" s="47">
        <f t="shared" si="9"/>
        <v>0</v>
      </c>
      <c r="Q82" s="47" t="str">
        <f t="shared" si="10"/>
        <v xml:space="preserve"> - </v>
      </c>
      <c r="R82" s="24"/>
      <c r="S82" s="50">
        <f>_xlfn.IFNA(VLOOKUP(Q82,Sheet1!$B$35:$C$38,2,0),0)</f>
        <v>0</v>
      </c>
      <c r="T82" s="25"/>
      <c r="U82" s="49">
        <f>_xlfn.IFNA(IF(O82&gt;=VLOOKUP(L82,Sheet1!$B$5:$C$6,2,0),1,(1/VLOOKUP(L82,Sheet1!$B$5:$C$6,2,0))*O82),0)</f>
        <v>0</v>
      </c>
      <c r="V82" s="48">
        <f>T82*U82*Sheet1!$B$14</f>
        <v>0</v>
      </c>
      <c r="W82" s="26"/>
      <c r="Y82" s="7"/>
    </row>
    <row r="83" spans="2:25" s="6" customFormat="1">
      <c r="B83" s="7"/>
      <c r="D83" s="22"/>
      <c r="E83" s="65">
        <f t="shared" si="11"/>
        <v>70</v>
      </c>
      <c r="F83" s="65" t="e">
        <f t="shared" si="6"/>
        <v>#N/A</v>
      </c>
      <c r="G83" s="65" t="e">
        <f t="shared" si="7"/>
        <v>#N/A</v>
      </c>
      <c r="H83" s="65">
        <f>_xlfn.IFNA(G83*T83*Sheet1!$B$14,0)</f>
        <v>0</v>
      </c>
      <c r="I83" s="24"/>
      <c r="J83" s="24"/>
      <c r="K83" s="24"/>
      <c r="L83" s="24"/>
      <c r="M83" s="47" t="str">
        <f t="shared" si="8"/>
        <v xml:space="preserve"> - </v>
      </c>
      <c r="N83" s="47" t="e">
        <f>VLOOKUP(M83,Sheet1!$B$31:$C$34,2,0)</f>
        <v>#N/A</v>
      </c>
      <c r="O83" s="25"/>
      <c r="P83" s="47">
        <f t="shared" si="9"/>
        <v>0</v>
      </c>
      <c r="Q83" s="47" t="str">
        <f t="shared" si="10"/>
        <v xml:space="preserve"> - </v>
      </c>
      <c r="R83" s="24"/>
      <c r="S83" s="50">
        <f>_xlfn.IFNA(VLOOKUP(Q83,Sheet1!$B$35:$C$38,2,0),0)</f>
        <v>0</v>
      </c>
      <c r="T83" s="25"/>
      <c r="U83" s="49">
        <f>_xlfn.IFNA(IF(O83&gt;=VLOOKUP(L83,Sheet1!$B$5:$C$6,2,0),1,(1/VLOOKUP(L83,Sheet1!$B$5:$C$6,2,0))*O83),0)</f>
        <v>0</v>
      </c>
      <c r="V83" s="48">
        <f>T83*U83*Sheet1!$B$14</f>
        <v>0</v>
      </c>
      <c r="W83" s="26"/>
      <c r="Y83" s="7"/>
    </row>
    <row r="84" spans="2:25" s="6" customFormat="1">
      <c r="B84" s="7"/>
      <c r="D84" s="22"/>
      <c r="E84" s="65">
        <f t="shared" si="11"/>
        <v>71</v>
      </c>
      <c r="F84" s="65" t="e">
        <f t="shared" si="6"/>
        <v>#N/A</v>
      </c>
      <c r="G84" s="65" t="e">
        <f t="shared" si="7"/>
        <v>#N/A</v>
      </c>
      <c r="H84" s="65">
        <f>_xlfn.IFNA(G84*T84*Sheet1!$B$14,0)</f>
        <v>0</v>
      </c>
      <c r="I84" s="24"/>
      <c r="J84" s="24"/>
      <c r="K84" s="24"/>
      <c r="L84" s="24"/>
      <c r="M84" s="47" t="str">
        <f t="shared" si="8"/>
        <v xml:space="preserve"> - </v>
      </c>
      <c r="N84" s="47" t="e">
        <f>VLOOKUP(M84,Sheet1!$B$31:$C$34,2,0)</f>
        <v>#N/A</v>
      </c>
      <c r="O84" s="25"/>
      <c r="P84" s="47">
        <f t="shared" si="9"/>
        <v>0</v>
      </c>
      <c r="Q84" s="47" t="str">
        <f t="shared" si="10"/>
        <v xml:space="preserve"> - </v>
      </c>
      <c r="R84" s="24"/>
      <c r="S84" s="50">
        <f>_xlfn.IFNA(VLOOKUP(Q84,Sheet1!$B$35:$C$38,2,0),0)</f>
        <v>0</v>
      </c>
      <c r="T84" s="25"/>
      <c r="U84" s="49">
        <f>_xlfn.IFNA(IF(O84&gt;=VLOOKUP(L84,Sheet1!$B$5:$C$6,2,0),1,(1/VLOOKUP(L84,Sheet1!$B$5:$C$6,2,0))*O84),0)</f>
        <v>0</v>
      </c>
      <c r="V84" s="48">
        <f>T84*U84*Sheet1!$B$14</f>
        <v>0</v>
      </c>
      <c r="W84" s="26"/>
      <c r="Y84" s="7"/>
    </row>
    <row r="85" spans="2:25" s="6" customFormat="1">
      <c r="B85" s="7"/>
      <c r="D85" s="22"/>
      <c r="E85" s="65">
        <f t="shared" si="11"/>
        <v>72</v>
      </c>
      <c r="F85" s="65" t="e">
        <f t="shared" si="6"/>
        <v>#N/A</v>
      </c>
      <c r="G85" s="65" t="e">
        <f t="shared" si="7"/>
        <v>#N/A</v>
      </c>
      <c r="H85" s="65">
        <f>_xlfn.IFNA(G85*T85*Sheet1!$B$14,0)</f>
        <v>0</v>
      </c>
      <c r="I85" s="24"/>
      <c r="J85" s="24"/>
      <c r="K85" s="24"/>
      <c r="L85" s="24"/>
      <c r="M85" s="47" t="str">
        <f t="shared" si="8"/>
        <v xml:space="preserve"> - </v>
      </c>
      <c r="N85" s="47" t="e">
        <f>VLOOKUP(M85,Sheet1!$B$31:$C$34,2,0)</f>
        <v>#N/A</v>
      </c>
      <c r="O85" s="25"/>
      <c r="P85" s="47">
        <f t="shared" si="9"/>
        <v>0</v>
      </c>
      <c r="Q85" s="47" t="str">
        <f t="shared" si="10"/>
        <v xml:space="preserve"> - </v>
      </c>
      <c r="R85" s="24"/>
      <c r="S85" s="50">
        <f>_xlfn.IFNA(VLOOKUP(Q85,Sheet1!$B$35:$C$38,2,0),0)</f>
        <v>0</v>
      </c>
      <c r="T85" s="25"/>
      <c r="U85" s="49">
        <f>_xlfn.IFNA(IF(O85&gt;=VLOOKUP(L85,Sheet1!$B$5:$C$6,2,0),1,(1/VLOOKUP(L85,Sheet1!$B$5:$C$6,2,0))*O85),0)</f>
        <v>0</v>
      </c>
      <c r="V85" s="48">
        <f>T85*U85*Sheet1!$B$14</f>
        <v>0</v>
      </c>
      <c r="W85" s="26"/>
      <c r="Y85" s="7"/>
    </row>
    <row r="86" spans="2:25" s="6" customFormat="1">
      <c r="B86" s="7"/>
      <c r="D86" s="22"/>
      <c r="E86" s="65">
        <f t="shared" si="11"/>
        <v>73</v>
      </c>
      <c r="F86" s="65" t="e">
        <f t="shared" si="6"/>
        <v>#N/A</v>
      </c>
      <c r="G86" s="65" t="e">
        <f t="shared" si="7"/>
        <v>#N/A</v>
      </c>
      <c r="H86" s="65">
        <f>_xlfn.IFNA(G86*T86*Sheet1!$B$14,0)</f>
        <v>0</v>
      </c>
      <c r="I86" s="24"/>
      <c r="J86" s="24"/>
      <c r="K86" s="24"/>
      <c r="L86" s="24"/>
      <c r="M86" s="47" t="str">
        <f t="shared" si="8"/>
        <v xml:space="preserve"> - </v>
      </c>
      <c r="N86" s="47" t="e">
        <f>VLOOKUP(M86,Sheet1!$B$31:$C$34,2,0)</f>
        <v>#N/A</v>
      </c>
      <c r="O86" s="25"/>
      <c r="P86" s="47">
        <f t="shared" si="9"/>
        <v>0</v>
      </c>
      <c r="Q86" s="47" t="str">
        <f t="shared" si="10"/>
        <v xml:space="preserve"> - </v>
      </c>
      <c r="R86" s="24"/>
      <c r="S86" s="50">
        <f>_xlfn.IFNA(VLOOKUP(Q86,Sheet1!$B$35:$C$38,2,0),0)</f>
        <v>0</v>
      </c>
      <c r="T86" s="25"/>
      <c r="U86" s="49">
        <f>_xlfn.IFNA(IF(O86&gt;=VLOOKUP(L86,Sheet1!$B$5:$C$6,2,0),1,(1/VLOOKUP(L86,Sheet1!$B$5:$C$6,2,0))*O86),0)</f>
        <v>0</v>
      </c>
      <c r="V86" s="48">
        <f>T86*U86*Sheet1!$B$14</f>
        <v>0</v>
      </c>
      <c r="W86" s="26"/>
      <c r="Y86" s="7"/>
    </row>
    <row r="87" spans="2:25" s="6" customFormat="1">
      <c r="B87" s="7"/>
      <c r="D87" s="22"/>
      <c r="E87" s="65">
        <f t="shared" si="11"/>
        <v>74</v>
      </c>
      <c r="F87" s="65" t="e">
        <f t="shared" si="6"/>
        <v>#N/A</v>
      </c>
      <c r="G87" s="65" t="e">
        <f t="shared" si="7"/>
        <v>#N/A</v>
      </c>
      <c r="H87" s="65">
        <f>_xlfn.IFNA(G87*T87*Sheet1!$B$14,0)</f>
        <v>0</v>
      </c>
      <c r="I87" s="24"/>
      <c r="J87" s="24"/>
      <c r="K87" s="24"/>
      <c r="L87" s="24"/>
      <c r="M87" s="47" t="str">
        <f t="shared" si="8"/>
        <v xml:space="preserve"> - </v>
      </c>
      <c r="N87" s="47" t="e">
        <f>VLOOKUP(M87,Sheet1!$B$31:$C$34,2,0)</f>
        <v>#N/A</v>
      </c>
      <c r="O87" s="25"/>
      <c r="P87" s="47">
        <f t="shared" si="9"/>
        <v>0</v>
      </c>
      <c r="Q87" s="47" t="str">
        <f t="shared" si="10"/>
        <v xml:space="preserve"> - </v>
      </c>
      <c r="R87" s="24"/>
      <c r="S87" s="50">
        <f>_xlfn.IFNA(VLOOKUP(Q87,Sheet1!$B$35:$C$38,2,0),0)</f>
        <v>0</v>
      </c>
      <c r="T87" s="25"/>
      <c r="U87" s="49">
        <f>_xlfn.IFNA(IF(O87&gt;=VLOOKUP(L87,Sheet1!$B$5:$C$6,2,0),1,(1/VLOOKUP(L87,Sheet1!$B$5:$C$6,2,0))*O87),0)</f>
        <v>0</v>
      </c>
      <c r="V87" s="48">
        <f>T87*U87*Sheet1!$B$14</f>
        <v>0</v>
      </c>
      <c r="W87" s="26"/>
      <c r="Y87" s="7"/>
    </row>
    <row r="88" spans="2:25" s="6" customFormat="1">
      <c r="B88" s="7"/>
      <c r="D88" s="22"/>
      <c r="E88" s="65">
        <f t="shared" si="11"/>
        <v>75</v>
      </c>
      <c r="F88" s="65" t="e">
        <f t="shared" si="6"/>
        <v>#N/A</v>
      </c>
      <c r="G88" s="65" t="e">
        <f t="shared" si="7"/>
        <v>#N/A</v>
      </c>
      <c r="H88" s="65">
        <f>_xlfn.IFNA(G88*T88*Sheet1!$B$14,0)</f>
        <v>0</v>
      </c>
      <c r="I88" s="24"/>
      <c r="J88" s="24"/>
      <c r="K88" s="24"/>
      <c r="L88" s="24"/>
      <c r="M88" s="47" t="str">
        <f t="shared" si="8"/>
        <v xml:space="preserve"> - </v>
      </c>
      <c r="N88" s="47" t="e">
        <f>VLOOKUP(M88,Sheet1!$B$31:$C$34,2,0)</f>
        <v>#N/A</v>
      </c>
      <c r="O88" s="25"/>
      <c r="P88" s="47">
        <f t="shared" si="9"/>
        <v>0</v>
      </c>
      <c r="Q88" s="47" t="str">
        <f t="shared" si="10"/>
        <v xml:space="preserve"> - </v>
      </c>
      <c r="R88" s="24"/>
      <c r="S88" s="50">
        <f>_xlfn.IFNA(VLOOKUP(Q88,Sheet1!$B$35:$C$38,2,0),0)</f>
        <v>0</v>
      </c>
      <c r="T88" s="25"/>
      <c r="U88" s="49">
        <f>_xlfn.IFNA(IF(O88&gt;=VLOOKUP(L88,Sheet1!$B$5:$C$6,2,0),1,(1/VLOOKUP(L88,Sheet1!$B$5:$C$6,2,0))*O88),0)</f>
        <v>0</v>
      </c>
      <c r="V88" s="48">
        <f>T88*U88*Sheet1!$B$14</f>
        <v>0</v>
      </c>
      <c r="W88" s="26"/>
      <c r="Y88" s="7"/>
    </row>
    <row r="89" spans="2:25" s="6" customFormat="1">
      <c r="B89" s="7"/>
      <c r="D89" s="22"/>
      <c r="E89" s="65">
        <f t="shared" si="11"/>
        <v>76</v>
      </c>
      <c r="F89" s="65" t="e">
        <f t="shared" si="6"/>
        <v>#N/A</v>
      </c>
      <c r="G89" s="65" t="e">
        <f t="shared" si="7"/>
        <v>#N/A</v>
      </c>
      <c r="H89" s="65">
        <f>_xlfn.IFNA(G89*T89*Sheet1!$B$14,0)</f>
        <v>0</v>
      </c>
      <c r="I89" s="24"/>
      <c r="J89" s="24"/>
      <c r="K89" s="24"/>
      <c r="L89" s="24"/>
      <c r="M89" s="47" t="str">
        <f t="shared" si="8"/>
        <v xml:space="preserve"> - </v>
      </c>
      <c r="N89" s="47" t="e">
        <f>VLOOKUP(M89,Sheet1!$B$31:$C$34,2,0)</f>
        <v>#N/A</v>
      </c>
      <c r="O89" s="25"/>
      <c r="P89" s="47">
        <f t="shared" si="9"/>
        <v>0</v>
      </c>
      <c r="Q89" s="47" t="str">
        <f t="shared" si="10"/>
        <v xml:space="preserve"> - </v>
      </c>
      <c r="R89" s="24"/>
      <c r="S89" s="50">
        <f>_xlfn.IFNA(VLOOKUP(Q89,Sheet1!$B$35:$C$38,2,0),0)</f>
        <v>0</v>
      </c>
      <c r="T89" s="25"/>
      <c r="U89" s="49">
        <f>_xlfn.IFNA(IF(O89&gt;=VLOOKUP(L89,Sheet1!$B$5:$C$6,2,0),1,(1/VLOOKUP(L89,Sheet1!$B$5:$C$6,2,0))*O89),0)</f>
        <v>0</v>
      </c>
      <c r="V89" s="48">
        <f>T89*U89*Sheet1!$B$14</f>
        <v>0</v>
      </c>
      <c r="W89" s="26"/>
      <c r="Y89" s="7"/>
    </row>
    <row r="90" spans="2:25" s="6" customFormat="1">
      <c r="B90" s="7"/>
      <c r="D90" s="22"/>
      <c r="E90" s="65">
        <f t="shared" si="11"/>
        <v>77</v>
      </c>
      <c r="F90" s="65" t="e">
        <f t="shared" si="6"/>
        <v>#N/A</v>
      </c>
      <c r="G90" s="65" t="e">
        <f t="shared" si="7"/>
        <v>#N/A</v>
      </c>
      <c r="H90" s="65">
        <f>_xlfn.IFNA(G90*T90*Sheet1!$B$14,0)</f>
        <v>0</v>
      </c>
      <c r="I90" s="24"/>
      <c r="J90" s="24"/>
      <c r="K90" s="24"/>
      <c r="L90" s="24"/>
      <c r="M90" s="47" t="str">
        <f t="shared" si="8"/>
        <v xml:space="preserve"> - </v>
      </c>
      <c r="N90" s="47" t="e">
        <f>VLOOKUP(M90,Sheet1!$B$31:$C$34,2,0)</f>
        <v>#N/A</v>
      </c>
      <c r="O90" s="25"/>
      <c r="P90" s="47">
        <f t="shared" si="9"/>
        <v>0</v>
      </c>
      <c r="Q90" s="47" t="str">
        <f t="shared" si="10"/>
        <v xml:space="preserve"> - </v>
      </c>
      <c r="R90" s="24"/>
      <c r="S90" s="50">
        <f>_xlfn.IFNA(VLOOKUP(Q90,Sheet1!$B$35:$C$38,2,0),0)</f>
        <v>0</v>
      </c>
      <c r="T90" s="25"/>
      <c r="U90" s="49">
        <f>_xlfn.IFNA(IF(O90&gt;=VLOOKUP(L90,Sheet1!$B$5:$C$6,2,0),1,(1/VLOOKUP(L90,Sheet1!$B$5:$C$6,2,0))*O90),0)</f>
        <v>0</v>
      </c>
      <c r="V90" s="48">
        <f>T90*U90*Sheet1!$B$14</f>
        <v>0</v>
      </c>
      <c r="W90" s="26"/>
      <c r="Y90" s="7"/>
    </row>
    <row r="91" spans="2:25" s="6" customFormat="1">
      <c r="B91" s="7"/>
      <c r="D91" s="22"/>
      <c r="E91" s="65">
        <f t="shared" si="11"/>
        <v>78</v>
      </c>
      <c r="F91" s="65" t="e">
        <f t="shared" si="6"/>
        <v>#N/A</v>
      </c>
      <c r="G91" s="65" t="e">
        <f t="shared" si="7"/>
        <v>#N/A</v>
      </c>
      <c r="H91" s="65">
        <f>_xlfn.IFNA(G91*T91*Sheet1!$B$14,0)</f>
        <v>0</v>
      </c>
      <c r="I91" s="24"/>
      <c r="J91" s="24"/>
      <c r="K91" s="24"/>
      <c r="L91" s="24"/>
      <c r="M91" s="47" t="str">
        <f t="shared" si="8"/>
        <v xml:space="preserve"> - </v>
      </c>
      <c r="N91" s="47" t="e">
        <f>VLOOKUP(M91,Sheet1!$B$31:$C$34,2,0)</f>
        <v>#N/A</v>
      </c>
      <c r="O91" s="25"/>
      <c r="P91" s="47">
        <f t="shared" si="9"/>
        <v>0</v>
      </c>
      <c r="Q91" s="47" t="str">
        <f t="shared" si="10"/>
        <v xml:space="preserve"> - </v>
      </c>
      <c r="R91" s="24"/>
      <c r="S91" s="50">
        <f>_xlfn.IFNA(VLOOKUP(Q91,Sheet1!$B$35:$C$38,2,0),0)</f>
        <v>0</v>
      </c>
      <c r="T91" s="25"/>
      <c r="U91" s="49">
        <f>_xlfn.IFNA(IF(O91&gt;=VLOOKUP(L91,Sheet1!$B$5:$C$6,2,0),1,(1/VLOOKUP(L91,Sheet1!$B$5:$C$6,2,0))*O91),0)</f>
        <v>0</v>
      </c>
      <c r="V91" s="48">
        <f>T91*U91*Sheet1!$B$14</f>
        <v>0</v>
      </c>
      <c r="W91" s="26"/>
      <c r="Y91" s="7"/>
    </row>
    <row r="92" spans="2:25" s="6" customFormat="1">
      <c r="B92" s="7"/>
      <c r="D92" s="22"/>
      <c r="E92" s="65">
        <f t="shared" si="11"/>
        <v>79</v>
      </c>
      <c r="F92" s="65" t="e">
        <f t="shared" si="6"/>
        <v>#N/A</v>
      </c>
      <c r="G92" s="65" t="e">
        <f t="shared" si="7"/>
        <v>#N/A</v>
      </c>
      <c r="H92" s="65">
        <f>_xlfn.IFNA(G92*T92*Sheet1!$B$14,0)</f>
        <v>0</v>
      </c>
      <c r="I92" s="24"/>
      <c r="J92" s="24"/>
      <c r="K92" s="24"/>
      <c r="L92" s="24"/>
      <c r="M92" s="47" t="str">
        <f t="shared" si="8"/>
        <v xml:space="preserve"> - </v>
      </c>
      <c r="N92" s="47" t="e">
        <f>VLOOKUP(M92,Sheet1!$B$31:$C$34,2,0)</f>
        <v>#N/A</v>
      </c>
      <c r="O92" s="25"/>
      <c r="P92" s="47">
        <f t="shared" si="9"/>
        <v>0</v>
      </c>
      <c r="Q92" s="47" t="str">
        <f t="shared" si="10"/>
        <v xml:space="preserve"> - </v>
      </c>
      <c r="R92" s="24"/>
      <c r="S92" s="50">
        <f>_xlfn.IFNA(VLOOKUP(Q92,Sheet1!$B$35:$C$38,2,0),0)</f>
        <v>0</v>
      </c>
      <c r="T92" s="25"/>
      <c r="U92" s="49">
        <f>_xlfn.IFNA(IF(O92&gt;=VLOOKUP(L92,Sheet1!$B$5:$C$6,2,0),1,(1/VLOOKUP(L92,Sheet1!$B$5:$C$6,2,0))*O92),0)</f>
        <v>0</v>
      </c>
      <c r="V92" s="48">
        <f>T92*U92*Sheet1!$B$14</f>
        <v>0</v>
      </c>
      <c r="W92" s="26"/>
      <c r="Y92" s="7"/>
    </row>
    <row r="93" spans="2:25" s="6" customFormat="1">
      <c r="B93" s="7"/>
      <c r="D93" s="22"/>
      <c r="E93" s="65">
        <f t="shared" si="11"/>
        <v>80</v>
      </c>
      <c r="F93" s="65" t="e">
        <f t="shared" si="6"/>
        <v>#N/A</v>
      </c>
      <c r="G93" s="65" t="e">
        <f t="shared" si="7"/>
        <v>#N/A</v>
      </c>
      <c r="H93" s="65">
        <f>_xlfn.IFNA(G93*T93*Sheet1!$B$14,0)</f>
        <v>0</v>
      </c>
      <c r="I93" s="24"/>
      <c r="J93" s="24"/>
      <c r="K93" s="24"/>
      <c r="L93" s="24"/>
      <c r="M93" s="47" t="str">
        <f t="shared" si="8"/>
        <v xml:space="preserve"> - </v>
      </c>
      <c r="N93" s="47" t="e">
        <f>VLOOKUP(M93,Sheet1!$B$31:$C$34,2,0)</f>
        <v>#N/A</v>
      </c>
      <c r="O93" s="25"/>
      <c r="P93" s="47">
        <f t="shared" si="9"/>
        <v>0</v>
      </c>
      <c r="Q93" s="47" t="str">
        <f t="shared" si="10"/>
        <v xml:space="preserve"> - </v>
      </c>
      <c r="R93" s="24"/>
      <c r="S93" s="50">
        <f>_xlfn.IFNA(VLOOKUP(Q93,Sheet1!$B$35:$C$38,2,0),0)</f>
        <v>0</v>
      </c>
      <c r="T93" s="25"/>
      <c r="U93" s="49">
        <f>_xlfn.IFNA(IF(O93&gt;=VLOOKUP(L93,Sheet1!$B$5:$C$6,2,0),1,(1/VLOOKUP(L93,Sheet1!$B$5:$C$6,2,0))*O93),0)</f>
        <v>0</v>
      </c>
      <c r="V93" s="48">
        <f>T93*U93*Sheet1!$B$14</f>
        <v>0</v>
      </c>
      <c r="W93" s="26"/>
      <c r="Y93" s="7"/>
    </row>
    <row r="94" spans="2:25" s="6" customFormat="1">
      <c r="B94" s="7"/>
      <c r="D94" s="22"/>
      <c r="E94" s="65">
        <f t="shared" si="11"/>
        <v>81</v>
      </c>
      <c r="F94" s="65" t="e">
        <f t="shared" si="6"/>
        <v>#N/A</v>
      </c>
      <c r="G94" s="65" t="e">
        <f t="shared" si="7"/>
        <v>#N/A</v>
      </c>
      <c r="H94" s="65">
        <f>_xlfn.IFNA(G94*T94*Sheet1!$B$14,0)</f>
        <v>0</v>
      </c>
      <c r="I94" s="24"/>
      <c r="J94" s="24"/>
      <c r="K94" s="24"/>
      <c r="L94" s="24"/>
      <c r="M94" s="47" t="str">
        <f t="shared" si="8"/>
        <v xml:space="preserve"> - </v>
      </c>
      <c r="N94" s="47" t="e">
        <f>VLOOKUP(M94,Sheet1!$B$31:$C$34,2,0)</f>
        <v>#N/A</v>
      </c>
      <c r="O94" s="25"/>
      <c r="P94" s="47">
        <f t="shared" si="9"/>
        <v>0</v>
      </c>
      <c r="Q94" s="47" t="str">
        <f t="shared" si="10"/>
        <v xml:space="preserve"> - </v>
      </c>
      <c r="R94" s="24"/>
      <c r="S94" s="50">
        <f>_xlfn.IFNA(VLOOKUP(Q94,Sheet1!$B$35:$C$38,2,0),0)</f>
        <v>0</v>
      </c>
      <c r="T94" s="25"/>
      <c r="U94" s="49">
        <f>_xlfn.IFNA(IF(O94&gt;=VLOOKUP(L94,Sheet1!$B$5:$C$6,2,0),1,(1/VLOOKUP(L94,Sheet1!$B$5:$C$6,2,0))*O94),0)</f>
        <v>0</v>
      </c>
      <c r="V94" s="48">
        <f>T94*U94*Sheet1!$B$14</f>
        <v>0</v>
      </c>
      <c r="W94" s="26"/>
      <c r="Y94" s="7"/>
    </row>
    <row r="95" spans="2:25" s="6" customFormat="1">
      <c r="B95" s="7"/>
      <c r="D95" s="22"/>
      <c r="E95" s="65">
        <f t="shared" si="11"/>
        <v>82</v>
      </c>
      <c r="F95" s="65" t="e">
        <f t="shared" si="6"/>
        <v>#N/A</v>
      </c>
      <c r="G95" s="65" t="e">
        <f t="shared" si="7"/>
        <v>#N/A</v>
      </c>
      <c r="H95" s="65">
        <f>_xlfn.IFNA(G95*T95*Sheet1!$B$14,0)</f>
        <v>0</v>
      </c>
      <c r="I95" s="24"/>
      <c r="J95" s="24"/>
      <c r="K95" s="24"/>
      <c r="L95" s="24"/>
      <c r="M95" s="47" t="str">
        <f t="shared" si="8"/>
        <v xml:space="preserve"> - </v>
      </c>
      <c r="N95" s="47" t="e">
        <f>VLOOKUP(M95,Sheet1!$B$31:$C$34,2,0)</f>
        <v>#N/A</v>
      </c>
      <c r="O95" s="25"/>
      <c r="P95" s="47">
        <f t="shared" si="9"/>
        <v>0</v>
      </c>
      <c r="Q95" s="47" t="str">
        <f t="shared" si="10"/>
        <v xml:space="preserve"> - </v>
      </c>
      <c r="R95" s="24"/>
      <c r="S95" s="50">
        <f>_xlfn.IFNA(VLOOKUP(Q95,Sheet1!$B$35:$C$38,2,0),0)</f>
        <v>0</v>
      </c>
      <c r="T95" s="25"/>
      <c r="U95" s="49">
        <f>_xlfn.IFNA(IF(O95&gt;=VLOOKUP(L95,Sheet1!$B$5:$C$6,2,0),1,(1/VLOOKUP(L95,Sheet1!$B$5:$C$6,2,0))*O95),0)</f>
        <v>0</v>
      </c>
      <c r="V95" s="48">
        <f>T95*U95*Sheet1!$B$14</f>
        <v>0</v>
      </c>
      <c r="W95" s="26"/>
      <c r="Y95" s="7"/>
    </row>
    <row r="96" spans="2:25" s="6" customFormat="1">
      <c r="B96" s="7"/>
      <c r="D96" s="22"/>
      <c r="E96" s="65">
        <f t="shared" si="11"/>
        <v>83</v>
      </c>
      <c r="F96" s="65" t="e">
        <f t="shared" si="6"/>
        <v>#N/A</v>
      </c>
      <c r="G96" s="65" t="e">
        <f t="shared" si="7"/>
        <v>#N/A</v>
      </c>
      <c r="H96" s="65">
        <f>_xlfn.IFNA(G96*T96*Sheet1!$B$14,0)</f>
        <v>0</v>
      </c>
      <c r="I96" s="24"/>
      <c r="J96" s="24"/>
      <c r="K96" s="24"/>
      <c r="L96" s="24"/>
      <c r="M96" s="47" t="str">
        <f t="shared" si="8"/>
        <v xml:space="preserve"> - </v>
      </c>
      <c r="N96" s="47" t="e">
        <f>VLOOKUP(M96,Sheet1!$B$31:$C$34,2,0)</f>
        <v>#N/A</v>
      </c>
      <c r="O96" s="25"/>
      <c r="P96" s="47">
        <f t="shared" si="9"/>
        <v>0</v>
      </c>
      <c r="Q96" s="47" t="str">
        <f t="shared" si="10"/>
        <v xml:space="preserve"> - </v>
      </c>
      <c r="R96" s="24"/>
      <c r="S96" s="50">
        <f>_xlfn.IFNA(VLOOKUP(Q96,Sheet1!$B$35:$C$38,2,0),0)</f>
        <v>0</v>
      </c>
      <c r="T96" s="25"/>
      <c r="U96" s="49">
        <f>_xlfn.IFNA(IF(O96&gt;=VLOOKUP(L96,Sheet1!$B$5:$C$6,2,0),1,(1/VLOOKUP(L96,Sheet1!$B$5:$C$6,2,0))*O96),0)</f>
        <v>0</v>
      </c>
      <c r="V96" s="48">
        <f>T96*U96*Sheet1!$B$14</f>
        <v>0</v>
      </c>
      <c r="W96" s="26"/>
      <c r="Y96" s="7"/>
    </row>
    <row r="97" spans="2:25" s="6" customFormat="1">
      <c r="B97" s="7"/>
      <c r="D97" s="22"/>
      <c r="E97" s="65">
        <f t="shared" si="11"/>
        <v>84</v>
      </c>
      <c r="F97" s="65" t="e">
        <f t="shared" si="6"/>
        <v>#N/A</v>
      </c>
      <c r="G97" s="65" t="e">
        <f t="shared" si="7"/>
        <v>#N/A</v>
      </c>
      <c r="H97" s="65">
        <f>_xlfn.IFNA(G97*T97*Sheet1!$B$14,0)</f>
        <v>0</v>
      </c>
      <c r="I97" s="24"/>
      <c r="J97" s="24"/>
      <c r="K97" s="24"/>
      <c r="L97" s="24"/>
      <c r="M97" s="47" t="str">
        <f t="shared" si="8"/>
        <v xml:space="preserve"> - </v>
      </c>
      <c r="N97" s="47" t="e">
        <f>VLOOKUP(M97,Sheet1!$B$31:$C$34,2,0)</f>
        <v>#N/A</v>
      </c>
      <c r="O97" s="25"/>
      <c r="P97" s="47">
        <f t="shared" si="9"/>
        <v>0</v>
      </c>
      <c r="Q97" s="47" t="str">
        <f t="shared" si="10"/>
        <v xml:space="preserve"> - </v>
      </c>
      <c r="R97" s="24"/>
      <c r="S97" s="50">
        <f>_xlfn.IFNA(VLOOKUP(Q97,Sheet1!$B$35:$C$38,2,0),0)</f>
        <v>0</v>
      </c>
      <c r="T97" s="25"/>
      <c r="U97" s="49">
        <f>_xlfn.IFNA(IF(O97&gt;=VLOOKUP(L97,Sheet1!$B$5:$C$6,2,0),1,(1/VLOOKUP(L97,Sheet1!$B$5:$C$6,2,0))*O97),0)</f>
        <v>0</v>
      </c>
      <c r="V97" s="48">
        <f>T97*U97*Sheet1!$B$14</f>
        <v>0</v>
      </c>
      <c r="W97" s="26"/>
      <c r="Y97" s="7"/>
    </row>
    <row r="98" spans="2:25" s="6" customFormat="1">
      <c r="B98" s="7"/>
      <c r="D98" s="22"/>
      <c r="E98" s="65">
        <f t="shared" si="11"/>
        <v>85</v>
      </c>
      <c r="F98" s="65" t="e">
        <f t="shared" si="6"/>
        <v>#N/A</v>
      </c>
      <c r="G98" s="65" t="e">
        <f t="shared" si="7"/>
        <v>#N/A</v>
      </c>
      <c r="H98" s="65">
        <f>_xlfn.IFNA(G98*T98*Sheet1!$B$14,0)</f>
        <v>0</v>
      </c>
      <c r="I98" s="24"/>
      <c r="J98" s="24"/>
      <c r="K98" s="24"/>
      <c r="L98" s="24"/>
      <c r="M98" s="47" t="str">
        <f t="shared" si="8"/>
        <v xml:space="preserve"> - </v>
      </c>
      <c r="N98" s="47" t="e">
        <f>VLOOKUP(M98,Sheet1!$B$31:$C$34,2,0)</f>
        <v>#N/A</v>
      </c>
      <c r="O98" s="25"/>
      <c r="P98" s="47">
        <f t="shared" si="9"/>
        <v>0</v>
      </c>
      <c r="Q98" s="47" t="str">
        <f t="shared" si="10"/>
        <v xml:space="preserve"> - </v>
      </c>
      <c r="R98" s="24"/>
      <c r="S98" s="50">
        <f>_xlfn.IFNA(VLOOKUP(Q98,Sheet1!$B$35:$C$38,2,0),0)</f>
        <v>0</v>
      </c>
      <c r="T98" s="25"/>
      <c r="U98" s="49">
        <f>_xlfn.IFNA(IF(O98&gt;=VLOOKUP(L98,Sheet1!$B$5:$C$6,2,0),1,(1/VLOOKUP(L98,Sheet1!$B$5:$C$6,2,0))*O98),0)</f>
        <v>0</v>
      </c>
      <c r="V98" s="48">
        <f>T98*U98*Sheet1!$B$14</f>
        <v>0</v>
      </c>
      <c r="W98" s="26"/>
      <c r="Y98" s="7"/>
    </row>
    <row r="99" spans="2:25" s="6" customFormat="1">
      <c r="B99" s="7"/>
      <c r="D99" s="22"/>
      <c r="E99" s="65">
        <f t="shared" si="11"/>
        <v>86</v>
      </c>
      <c r="F99" s="65" t="e">
        <f t="shared" si="6"/>
        <v>#N/A</v>
      </c>
      <c r="G99" s="65" t="e">
        <f t="shared" si="7"/>
        <v>#N/A</v>
      </c>
      <c r="H99" s="65">
        <f>_xlfn.IFNA(G99*T99*Sheet1!$B$14,0)</f>
        <v>0</v>
      </c>
      <c r="I99" s="24"/>
      <c r="J99" s="24"/>
      <c r="K99" s="24"/>
      <c r="L99" s="24"/>
      <c r="M99" s="47" t="str">
        <f t="shared" si="8"/>
        <v xml:space="preserve"> - </v>
      </c>
      <c r="N99" s="47" t="e">
        <f>VLOOKUP(M99,Sheet1!$B$31:$C$34,2,0)</f>
        <v>#N/A</v>
      </c>
      <c r="O99" s="25"/>
      <c r="P99" s="47">
        <f t="shared" si="9"/>
        <v>0</v>
      </c>
      <c r="Q99" s="47" t="str">
        <f t="shared" si="10"/>
        <v xml:space="preserve"> - </v>
      </c>
      <c r="R99" s="24"/>
      <c r="S99" s="50">
        <f>_xlfn.IFNA(VLOOKUP(Q99,Sheet1!$B$35:$C$38,2,0),0)</f>
        <v>0</v>
      </c>
      <c r="T99" s="25"/>
      <c r="U99" s="49">
        <f>_xlfn.IFNA(IF(O99&gt;=VLOOKUP(L99,Sheet1!$B$5:$C$6,2,0),1,(1/VLOOKUP(L99,Sheet1!$B$5:$C$6,2,0))*O99),0)</f>
        <v>0</v>
      </c>
      <c r="V99" s="48">
        <f>T99*U99*Sheet1!$B$14</f>
        <v>0</v>
      </c>
      <c r="W99" s="26"/>
      <c r="Y99" s="7"/>
    </row>
    <row r="100" spans="2:25" s="6" customFormat="1">
      <c r="B100" s="7"/>
      <c r="D100" s="22"/>
      <c r="E100" s="65">
        <f t="shared" si="11"/>
        <v>87</v>
      </c>
      <c r="F100" s="65" t="e">
        <f t="shared" si="6"/>
        <v>#N/A</v>
      </c>
      <c r="G100" s="65" t="e">
        <f t="shared" si="7"/>
        <v>#N/A</v>
      </c>
      <c r="H100" s="65">
        <f>_xlfn.IFNA(G100*T100*Sheet1!$B$14,0)</f>
        <v>0</v>
      </c>
      <c r="I100" s="24"/>
      <c r="J100" s="24"/>
      <c r="K100" s="24"/>
      <c r="L100" s="24"/>
      <c r="M100" s="47" t="str">
        <f t="shared" si="8"/>
        <v xml:space="preserve"> - </v>
      </c>
      <c r="N100" s="47" t="e">
        <f>VLOOKUP(M100,Sheet1!$B$31:$C$34,2,0)</f>
        <v>#N/A</v>
      </c>
      <c r="O100" s="25"/>
      <c r="P100" s="47">
        <f t="shared" si="9"/>
        <v>0</v>
      </c>
      <c r="Q100" s="47" t="str">
        <f t="shared" si="10"/>
        <v xml:space="preserve"> - </v>
      </c>
      <c r="R100" s="24"/>
      <c r="S100" s="50">
        <f>_xlfn.IFNA(VLOOKUP(Q100,Sheet1!$B$35:$C$38,2,0),0)</f>
        <v>0</v>
      </c>
      <c r="T100" s="25"/>
      <c r="U100" s="49">
        <f>_xlfn.IFNA(IF(O100&gt;=VLOOKUP(L100,Sheet1!$B$5:$C$6,2,0),1,(1/VLOOKUP(L100,Sheet1!$B$5:$C$6,2,0))*O100),0)</f>
        <v>0</v>
      </c>
      <c r="V100" s="48">
        <f>T100*U100*Sheet1!$B$14</f>
        <v>0</v>
      </c>
      <c r="W100" s="26"/>
      <c r="Y100" s="7"/>
    </row>
    <row r="101" spans="2:25" s="6" customFormat="1">
      <c r="B101" s="7"/>
      <c r="D101" s="22"/>
      <c r="E101" s="65">
        <f t="shared" si="11"/>
        <v>88</v>
      </c>
      <c r="F101" s="65" t="e">
        <f t="shared" si="6"/>
        <v>#N/A</v>
      </c>
      <c r="G101" s="65" t="e">
        <f t="shared" si="7"/>
        <v>#N/A</v>
      </c>
      <c r="H101" s="65">
        <f>_xlfn.IFNA(G101*T101*Sheet1!$B$14,0)</f>
        <v>0</v>
      </c>
      <c r="I101" s="24"/>
      <c r="J101" s="24"/>
      <c r="K101" s="24"/>
      <c r="L101" s="24"/>
      <c r="M101" s="47" t="str">
        <f t="shared" si="8"/>
        <v xml:space="preserve"> - </v>
      </c>
      <c r="N101" s="47" t="e">
        <f>VLOOKUP(M101,Sheet1!$B$31:$C$34,2,0)</f>
        <v>#N/A</v>
      </c>
      <c r="O101" s="25"/>
      <c r="P101" s="47">
        <f t="shared" si="9"/>
        <v>0</v>
      </c>
      <c r="Q101" s="47" t="str">
        <f t="shared" si="10"/>
        <v xml:space="preserve"> - </v>
      </c>
      <c r="R101" s="24"/>
      <c r="S101" s="50">
        <f>_xlfn.IFNA(VLOOKUP(Q101,Sheet1!$B$35:$C$38,2,0),0)</f>
        <v>0</v>
      </c>
      <c r="T101" s="25"/>
      <c r="U101" s="49">
        <f>_xlfn.IFNA(IF(O101&gt;=VLOOKUP(L101,Sheet1!$B$5:$C$6,2,0),1,(1/VLOOKUP(L101,Sheet1!$B$5:$C$6,2,0))*O101),0)</f>
        <v>0</v>
      </c>
      <c r="V101" s="48">
        <f>T101*U101*Sheet1!$B$14</f>
        <v>0</v>
      </c>
      <c r="W101" s="26"/>
      <c r="Y101" s="7"/>
    </row>
    <row r="102" spans="2:25" s="6" customFormat="1">
      <c r="B102" s="7"/>
      <c r="D102" s="22"/>
      <c r="E102" s="65">
        <f t="shared" si="11"/>
        <v>89</v>
      </c>
      <c r="F102" s="65" t="e">
        <f t="shared" si="6"/>
        <v>#N/A</v>
      </c>
      <c r="G102" s="65" t="e">
        <f t="shared" si="7"/>
        <v>#N/A</v>
      </c>
      <c r="H102" s="65">
        <f>_xlfn.IFNA(G102*T102*Sheet1!$B$14,0)</f>
        <v>0</v>
      </c>
      <c r="I102" s="24"/>
      <c r="J102" s="24"/>
      <c r="K102" s="24"/>
      <c r="L102" s="24"/>
      <c r="M102" s="47" t="str">
        <f t="shared" si="8"/>
        <v xml:space="preserve"> - </v>
      </c>
      <c r="N102" s="47" t="e">
        <f>VLOOKUP(M102,Sheet1!$B$31:$C$34,2,0)</f>
        <v>#N/A</v>
      </c>
      <c r="O102" s="25"/>
      <c r="P102" s="47">
        <f t="shared" si="9"/>
        <v>0</v>
      </c>
      <c r="Q102" s="47" t="str">
        <f t="shared" si="10"/>
        <v xml:space="preserve"> - </v>
      </c>
      <c r="R102" s="24"/>
      <c r="S102" s="50">
        <f>_xlfn.IFNA(VLOOKUP(Q102,Sheet1!$B$35:$C$38,2,0),0)</f>
        <v>0</v>
      </c>
      <c r="T102" s="25"/>
      <c r="U102" s="49">
        <f>_xlfn.IFNA(IF(O102&gt;=VLOOKUP(L102,Sheet1!$B$5:$C$6,2,0),1,(1/VLOOKUP(L102,Sheet1!$B$5:$C$6,2,0))*O102),0)</f>
        <v>0</v>
      </c>
      <c r="V102" s="48">
        <f>T102*U102*Sheet1!$B$14</f>
        <v>0</v>
      </c>
      <c r="W102" s="26"/>
      <c r="Y102" s="7"/>
    </row>
    <row r="103" spans="2:25" s="6" customFormat="1">
      <c r="B103" s="7"/>
      <c r="D103" s="22"/>
      <c r="E103" s="65">
        <f t="shared" si="11"/>
        <v>90</v>
      </c>
      <c r="F103" s="65" t="e">
        <f t="shared" si="6"/>
        <v>#N/A</v>
      </c>
      <c r="G103" s="65" t="e">
        <f t="shared" si="7"/>
        <v>#N/A</v>
      </c>
      <c r="H103" s="65">
        <f>_xlfn.IFNA(G103*T103*Sheet1!$B$14,0)</f>
        <v>0</v>
      </c>
      <c r="I103" s="24"/>
      <c r="J103" s="24"/>
      <c r="K103" s="24"/>
      <c r="L103" s="24"/>
      <c r="M103" s="47" t="str">
        <f t="shared" si="8"/>
        <v xml:space="preserve"> - </v>
      </c>
      <c r="N103" s="47" t="e">
        <f>VLOOKUP(M103,Sheet1!$B$31:$C$34,2,0)</f>
        <v>#N/A</v>
      </c>
      <c r="O103" s="25"/>
      <c r="P103" s="47">
        <f t="shared" si="9"/>
        <v>0</v>
      </c>
      <c r="Q103" s="47" t="str">
        <f t="shared" si="10"/>
        <v xml:space="preserve"> - </v>
      </c>
      <c r="R103" s="24"/>
      <c r="S103" s="50">
        <f>_xlfn.IFNA(VLOOKUP(Q103,Sheet1!$B$35:$C$38,2,0),0)</f>
        <v>0</v>
      </c>
      <c r="T103" s="25"/>
      <c r="U103" s="49">
        <f>_xlfn.IFNA(IF(O103&gt;=VLOOKUP(L103,Sheet1!$B$5:$C$6,2,0),1,(1/VLOOKUP(L103,Sheet1!$B$5:$C$6,2,0))*O103),0)</f>
        <v>0</v>
      </c>
      <c r="V103" s="48">
        <f>T103*U103*Sheet1!$B$14</f>
        <v>0</v>
      </c>
      <c r="W103" s="26"/>
      <c r="Y103" s="7"/>
    </row>
    <row r="104" spans="2:25" s="6" customFormat="1">
      <c r="B104" s="7"/>
      <c r="D104" s="22"/>
      <c r="E104" s="65">
        <f t="shared" si="11"/>
        <v>91</v>
      </c>
      <c r="F104" s="65" t="e">
        <f t="shared" si="6"/>
        <v>#N/A</v>
      </c>
      <c r="G104" s="65" t="e">
        <f t="shared" si="7"/>
        <v>#N/A</v>
      </c>
      <c r="H104" s="65">
        <f>_xlfn.IFNA(G104*T104*Sheet1!$B$14,0)</f>
        <v>0</v>
      </c>
      <c r="I104" s="24"/>
      <c r="J104" s="24"/>
      <c r="K104" s="24"/>
      <c r="L104" s="24"/>
      <c r="M104" s="47" t="str">
        <f t="shared" si="8"/>
        <v xml:space="preserve"> - </v>
      </c>
      <c r="N104" s="47" t="e">
        <f>VLOOKUP(M104,Sheet1!$B$31:$C$34,2,0)</f>
        <v>#N/A</v>
      </c>
      <c r="O104" s="25"/>
      <c r="P104" s="47">
        <f t="shared" si="9"/>
        <v>0</v>
      </c>
      <c r="Q104" s="47" t="str">
        <f t="shared" si="10"/>
        <v xml:space="preserve"> - </v>
      </c>
      <c r="R104" s="24"/>
      <c r="S104" s="50">
        <f>_xlfn.IFNA(VLOOKUP(Q104,Sheet1!$B$35:$C$38,2,0),0)</f>
        <v>0</v>
      </c>
      <c r="T104" s="25"/>
      <c r="U104" s="49">
        <f>_xlfn.IFNA(IF(O104&gt;=VLOOKUP(L104,Sheet1!$B$5:$C$6,2,0),1,(1/VLOOKUP(L104,Sheet1!$B$5:$C$6,2,0))*O104),0)</f>
        <v>0</v>
      </c>
      <c r="V104" s="48">
        <f>T104*U104*Sheet1!$B$14</f>
        <v>0</v>
      </c>
      <c r="W104" s="26"/>
      <c r="Y104" s="7"/>
    </row>
    <row r="105" spans="2:25" s="6" customFormat="1">
      <c r="B105" s="7"/>
      <c r="D105" s="22"/>
      <c r="E105" s="65">
        <f t="shared" si="11"/>
        <v>92</v>
      </c>
      <c r="F105" s="65" t="e">
        <f t="shared" si="6"/>
        <v>#N/A</v>
      </c>
      <c r="G105" s="65" t="e">
        <f t="shared" si="7"/>
        <v>#N/A</v>
      </c>
      <c r="H105" s="65">
        <f>_xlfn.IFNA(G105*T105*Sheet1!$B$14,0)</f>
        <v>0</v>
      </c>
      <c r="I105" s="24"/>
      <c r="J105" s="24"/>
      <c r="K105" s="24"/>
      <c r="L105" s="24"/>
      <c r="M105" s="47" t="str">
        <f t="shared" si="8"/>
        <v xml:space="preserve"> - </v>
      </c>
      <c r="N105" s="47" t="e">
        <f>VLOOKUP(M105,Sheet1!$B$31:$C$34,2,0)</f>
        <v>#N/A</v>
      </c>
      <c r="O105" s="25"/>
      <c r="P105" s="47">
        <f t="shared" si="9"/>
        <v>0</v>
      </c>
      <c r="Q105" s="47" t="str">
        <f t="shared" si="10"/>
        <v xml:space="preserve"> - </v>
      </c>
      <c r="R105" s="24"/>
      <c r="S105" s="50">
        <f>_xlfn.IFNA(VLOOKUP(Q105,Sheet1!$B$35:$C$38,2,0),0)</f>
        <v>0</v>
      </c>
      <c r="T105" s="25"/>
      <c r="U105" s="49">
        <f>_xlfn.IFNA(IF(O105&gt;=VLOOKUP(L105,Sheet1!$B$5:$C$6,2,0),1,(1/VLOOKUP(L105,Sheet1!$B$5:$C$6,2,0))*O105),0)</f>
        <v>0</v>
      </c>
      <c r="V105" s="48">
        <f>T105*U105*Sheet1!$B$14</f>
        <v>0</v>
      </c>
      <c r="W105" s="26"/>
      <c r="Y105" s="7"/>
    </row>
    <row r="106" spans="2:25" s="6" customFormat="1">
      <c r="B106" s="7"/>
      <c r="D106" s="22"/>
      <c r="E106" s="65">
        <f t="shared" si="11"/>
        <v>93</v>
      </c>
      <c r="F106" s="65" t="e">
        <f t="shared" si="6"/>
        <v>#N/A</v>
      </c>
      <c r="G106" s="65" t="e">
        <f t="shared" si="7"/>
        <v>#N/A</v>
      </c>
      <c r="H106" s="65">
        <f>_xlfn.IFNA(G106*T106*Sheet1!$B$14,0)</f>
        <v>0</v>
      </c>
      <c r="I106" s="24"/>
      <c r="J106" s="24"/>
      <c r="K106" s="24"/>
      <c r="L106" s="24"/>
      <c r="M106" s="47" t="str">
        <f t="shared" si="8"/>
        <v xml:space="preserve"> - </v>
      </c>
      <c r="N106" s="47" t="e">
        <f>VLOOKUP(M106,Sheet1!$B$31:$C$34,2,0)</f>
        <v>#N/A</v>
      </c>
      <c r="O106" s="25"/>
      <c r="P106" s="47">
        <f t="shared" si="9"/>
        <v>0</v>
      </c>
      <c r="Q106" s="47" t="str">
        <f t="shared" si="10"/>
        <v xml:space="preserve"> - </v>
      </c>
      <c r="R106" s="24"/>
      <c r="S106" s="50">
        <f>_xlfn.IFNA(VLOOKUP(Q106,Sheet1!$B$35:$C$38,2,0),0)</f>
        <v>0</v>
      </c>
      <c r="T106" s="25"/>
      <c r="U106" s="49">
        <f>_xlfn.IFNA(IF(O106&gt;=VLOOKUP(L106,Sheet1!$B$5:$C$6,2,0),1,(1/VLOOKUP(L106,Sheet1!$B$5:$C$6,2,0))*O106),0)</f>
        <v>0</v>
      </c>
      <c r="V106" s="48">
        <f>T106*U106*Sheet1!$B$14</f>
        <v>0</v>
      </c>
      <c r="W106" s="26"/>
      <c r="Y106" s="7"/>
    </row>
    <row r="107" spans="2:25" s="6" customFormat="1">
      <c r="B107" s="7"/>
      <c r="D107" s="22"/>
      <c r="E107" s="65">
        <f t="shared" si="11"/>
        <v>94</v>
      </c>
      <c r="F107" s="65" t="e">
        <f t="shared" si="6"/>
        <v>#N/A</v>
      </c>
      <c r="G107" s="65" t="e">
        <f t="shared" si="7"/>
        <v>#N/A</v>
      </c>
      <c r="H107" s="65">
        <f>_xlfn.IFNA(G107*T107*Sheet1!$B$14,0)</f>
        <v>0</v>
      </c>
      <c r="I107" s="24"/>
      <c r="J107" s="24"/>
      <c r="K107" s="24"/>
      <c r="L107" s="24"/>
      <c r="M107" s="47" t="str">
        <f t="shared" si="8"/>
        <v xml:space="preserve"> - </v>
      </c>
      <c r="N107" s="47" t="e">
        <f>VLOOKUP(M107,Sheet1!$B$31:$C$34,2,0)</f>
        <v>#N/A</v>
      </c>
      <c r="O107" s="25"/>
      <c r="P107" s="47">
        <f t="shared" si="9"/>
        <v>0</v>
      </c>
      <c r="Q107" s="47" t="str">
        <f t="shared" si="10"/>
        <v xml:space="preserve"> - </v>
      </c>
      <c r="R107" s="24"/>
      <c r="S107" s="50">
        <f>_xlfn.IFNA(VLOOKUP(Q107,Sheet1!$B$35:$C$38,2,0),0)</f>
        <v>0</v>
      </c>
      <c r="T107" s="25"/>
      <c r="U107" s="49">
        <f>_xlfn.IFNA(IF(O107&gt;=VLOOKUP(L107,Sheet1!$B$5:$C$6,2,0),1,(1/VLOOKUP(L107,Sheet1!$B$5:$C$6,2,0))*O107),0)</f>
        <v>0</v>
      </c>
      <c r="V107" s="48">
        <f>T107*U107*Sheet1!$B$14</f>
        <v>0</v>
      </c>
      <c r="W107" s="26"/>
      <c r="Y107" s="7"/>
    </row>
    <row r="108" spans="2:25" s="6" customFormat="1">
      <c r="B108" s="7"/>
      <c r="D108" s="22"/>
      <c r="E108" s="65">
        <f t="shared" si="11"/>
        <v>95</v>
      </c>
      <c r="F108" s="65" t="e">
        <f t="shared" si="6"/>
        <v>#N/A</v>
      </c>
      <c r="G108" s="65" t="e">
        <f t="shared" si="7"/>
        <v>#N/A</v>
      </c>
      <c r="H108" s="65">
        <f>_xlfn.IFNA(G108*T108*Sheet1!$B$14,0)</f>
        <v>0</v>
      </c>
      <c r="I108" s="24"/>
      <c r="J108" s="24"/>
      <c r="K108" s="24"/>
      <c r="L108" s="24"/>
      <c r="M108" s="47" t="str">
        <f t="shared" si="8"/>
        <v xml:space="preserve"> - </v>
      </c>
      <c r="N108" s="47" t="e">
        <f>VLOOKUP(M108,Sheet1!$B$31:$C$34,2,0)</f>
        <v>#N/A</v>
      </c>
      <c r="O108" s="25"/>
      <c r="P108" s="47">
        <f t="shared" si="9"/>
        <v>0</v>
      </c>
      <c r="Q108" s="47" t="str">
        <f t="shared" si="10"/>
        <v xml:space="preserve"> - </v>
      </c>
      <c r="R108" s="24"/>
      <c r="S108" s="50">
        <f>_xlfn.IFNA(VLOOKUP(Q108,Sheet1!$B$35:$C$38,2,0),0)</f>
        <v>0</v>
      </c>
      <c r="T108" s="25"/>
      <c r="U108" s="49">
        <f>_xlfn.IFNA(IF(O108&gt;=VLOOKUP(L108,Sheet1!$B$5:$C$6,2,0),1,(1/VLOOKUP(L108,Sheet1!$B$5:$C$6,2,0))*O108),0)</f>
        <v>0</v>
      </c>
      <c r="V108" s="48">
        <f>T108*U108*Sheet1!$B$14</f>
        <v>0</v>
      </c>
      <c r="W108" s="26"/>
      <c r="Y108" s="7"/>
    </row>
    <row r="109" spans="2:25" s="6" customFormat="1">
      <c r="B109" s="7"/>
      <c r="D109" s="22"/>
      <c r="E109" s="65">
        <f t="shared" si="11"/>
        <v>96</v>
      </c>
      <c r="F109" s="65" t="e">
        <f t="shared" si="6"/>
        <v>#N/A</v>
      </c>
      <c r="G109" s="65" t="e">
        <f t="shared" si="7"/>
        <v>#N/A</v>
      </c>
      <c r="H109" s="65">
        <f>_xlfn.IFNA(G109*T109*Sheet1!$B$14,0)</f>
        <v>0</v>
      </c>
      <c r="I109" s="24"/>
      <c r="J109" s="24"/>
      <c r="K109" s="24"/>
      <c r="L109" s="24"/>
      <c r="M109" s="47" t="str">
        <f t="shared" si="8"/>
        <v xml:space="preserve"> - </v>
      </c>
      <c r="N109" s="47" t="e">
        <f>VLOOKUP(M109,Sheet1!$B$31:$C$34,2,0)</f>
        <v>#N/A</v>
      </c>
      <c r="O109" s="25"/>
      <c r="P109" s="47">
        <f t="shared" si="9"/>
        <v>0</v>
      </c>
      <c r="Q109" s="47" t="str">
        <f t="shared" si="10"/>
        <v xml:space="preserve"> - </v>
      </c>
      <c r="R109" s="24"/>
      <c r="S109" s="50">
        <f>_xlfn.IFNA(VLOOKUP(Q109,Sheet1!$B$35:$C$38,2,0),0)</f>
        <v>0</v>
      </c>
      <c r="T109" s="25"/>
      <c r="U109" s="49">
        <f>_xlfn.IFNA(IF(O109&gt;=VLOOKUP(L109,Sheet1!$B$5:$C$6,2,0),1,(1/VLOOKUP(L109,Sheet1!$B$5:$C$6,2,0))*O109),0)</f>
        <v>0</v>
      </c>
      <c r="V109" s="48">
        <f>T109*U109*Sheet1!$B$14</f>
        <v>0</v>
      </c>
      <c r="W109" s="26"/>
      <c r="Y109" s="7"/>
    </row>
    <row r="110" spans="2:25" s="6" customFormat="1">
      <c r="B110" s="7"/>
      <c r="D110" s="22"/>
      <c r="E110" s="65">
        <f t="shared" si="11"/>
        <v>97</v>
      </c>
      <c r="F110" s="65" t="e">
        <f t="shared" si="6"/>
        <v>#N/A</v>
      </c>
      <c r="G110" s="65" t="e">
        <f t="shared" si="7"/>
        <v>#N/A</v>
      </c>
      <c r="H110" s="65">
        <f>_xlfn.IFNA(G110*T110*Sheet1!$B$14,0)</f>
        <v>0</v>
      </c>
      <c r="I110" s="24"/>
      <c r="J110" s="24"/>
      <c r="K110" s="24"/>
      <c r="L110" s="24"/>
      <c r="M110" s="47" t="str">
        <f t="shared" si="8"/>
        <v xml:space="preserve"> - </v>
      </c>
      <c r="N110" s="47" t="e">
        <f>VLOOKUP(M110,Sheet1!$B$31:$C$34,2,0)</f>
        <v>#N/A</v>
      </c>
      <c r="O110" s="25"/>
      <c r="P110" s="47">
        <f t="shared" si="9"/>
        <v>0</v>
      </c>
      <c r="Q110" s="47" t="str">
        <f t="shared" si="10"/>
        <v xml:space="preserve"> - </v>
      </c>
      <c r="R110" s="24"/>
      <c r="S110" s="50">
        <f>_xlfn.IFNA(VLOOKUP(Q110,Sheet1!$B$35:$C$38,2,0),0)</f>
        <v>0</v>
      </c>
      <c r="T110" s="25"/>
      <c r="U110" s="49">
        <f>_xlfn.IFNA(IF(O110&gt;=VLOOKUP(L110,Sheet1!$B$5:$C$6,2,0),1,(1/VLOOKUP(L110,Sheet1!$B$5:$C$6,2,0))*O110),0)</f>
        <v>0</v>
      </c>
      <c r="V110" s="48">
        <f>T110*U110*Sheet1!$B$14</f>
        <v>0</v>
      </c>
      <c r="W110" s="26"/>
      <c r="Y110" s="7"/>
    </row>
    <row r="111" spans="2:25" s="6" customFormat="1">
      <c r="B111" s="7"/>
      <c r="D111" s="22"/>
      <c r="E111" s="65">
        <f t="shared" si="11"/>
        <v>98</v>
      </c>
      <c r="F111" s="65" t="e">
        <f t="shared" si="6"/>
        <v>#N/A</v>
      </c>
      <c r="G111" s="65" t="e">
        <f t="shared" si="7"/>
        <v>#N/A</v>
      </c>
      <c r="H111" s="65">
        <f>_xlfn.IFNA(G111*T111*Sheet1!$B$14,0)</f>
        <v>0</v>
      </c>
      <c r="I111" s="24"/>
      <c r="J111" s="24"/>
      <c r="K111" s="24"/>
      <c r="L111" s="24"/>
      <c r="M111" s="47" t="str">
        <f t="shared" si="8"/>
        <v xml:space="preserve"> - </v>
      </c>
      <c r="N111" s="47" t="e">
        <f>VLOOKUP(M111,Sheet1!$B$31:$C$34,2,0)</f>
        <v>#N/A</v>
      </c>
      <c r="O111" s="25"/>
      <c r="P111" s="47">
        <f t="shared" si="9"/>
        <v>0</v>
      </c>
      <c r="Q111" s="47" t="str">
        <f t="shared" si="10"/>
        <v xml:space="preserve"> - </v>
      </c>
      <c r="R111" s="24"/>
      <c r="S111" s="50">
        <f>_xlfn.IFNA(VLOOKUP(Q111,Sheet1!$B$35:$C$38,2,0),0)</f>
        <v>0</v>
      </c>
      <c r="T111" s="25"/>
      <c r="U111" s="49">
        <f>_xlfn.IFNA(IF(O111&gt;=VLOOKUP(L111,Sheet1!$B$5:$C$6,2,0),1,(1/VLOOKUP(L111,Sheet1!$B$5:$C$6,2,0))*O111),0)</f>
        <v>0</v>
      </c>
      <c r="V111" s="48">
        <f>T111*U111*Sheet1!$B$14</f>
        <v>0</v>
      </c>
      <c r="W111" s="26"/>
      <c r="Y111" s="7"/>
    </row>
    <row r="112" spans="2:25" s="6" customFormat="1">
      <c r="B112" s="7"/>
      <c r="D112" s="22"/>
      <c r="E112" s="65">
        <f t="shared" si="11"/>
        <v>99</v>
      </c>
      <c r="F112" s="65" t="e">
        <f t="shared" si="6"/>
        <v>#N/A</v>
      </c>
      <c r="G112" s="65" t="e">
        <f t="shared" si="7"/>
        <v>#N/A</v>
      </c>
      <c r="H112" s="65">
        <f>_xlfn.IFNA(G112*T112*Sheet1!$B$14,0)</f>
        <v>0</v>
      </c>
      <c r="I112" s="24"/>
      <c r="J112" s="24"/>
      <c r="K112" s="24"/>
      <c r="L112" s="24"/>
      <c r="M112" s="47" t="str">
        <f t="shared" si="8"/>
        <v xml:space="preserve"> - </v>
      </c>
      <c r="N112" s="47" t="e">
        <f>VLOOKUP(M112,Sheet1!$B$31:$C$34,2,0)</f>
        <v>#N/A</v>
      </c>
      <c r="O112" s="25"/>
      <c r="P112" s="47">
        <f t="shared" si="9"/>
        <v>0</v>
      </c>
      <c r="Q112" s="47" t="str">
        <f t="shared" si="10"/>
        <v xml:space="preserve"> - </v>
      </c>
      <c r="R112" s="24"/>
      <c r="S112" s="50">
        <f>_xlfn.IFNA(VLOOKUP(Q112,Sheet1!$B$35:$C$38,2,0),0)</f>
        <v>0</v>
      </c>
      <c r="T112" s="25"/>
      <c r="U112" s="49">
        <f>_xlfn.IFNA(IF(O112&gt;=VLOOKUP(L112,Sheet1!$B$5:$C$6,2,0),1,(1/VLOOKUP(L112,Sheet1!$B$5:$C$6,2,0))*O112),0)</f>
        <v>0</v>
      </c>
      <c r="V112" s="48">
        <f>T112*U112*Sheet1!$B$14</f>
        <v>0</v>
      </c>
      <c r="W112" s="26"/>
      <c r="Y112" s="7"/>
    </row>
    <row r="113" spans="2:25" s="6" customFormat="1">
      <c r="B113" s="7"/>
      <c r="D113" s="22"/>
      <c r="E113" s="65">
        <f t="shared" si="11"/>
        <v>100</v>
      </c>
      <c r="F113" s="65" t="e">
        <f t="shared" si="6"/>
        <v>#N/A</v>
      </c>
      <c r="G113" s="65" t="e">
        <f t="shared" si="7"/>
        <v>#N/A</v>
      </c>
      <c r="H113" s="65">
        <f>_xlfn.IFNA(G113*T113*Sheet1!$B$14,0)</f>
        <v>0</v>
      </c>
      <c r="I113" s="24"/>
      <c r="J113" s="24"/>
      <c r="K113" s="24"/>
      <c r="L113" s="24"/>
      <c r="M113" s="47" t="str">
        <f t="shared" si="8"/>
        <v xml:space="preserve"> - </v>
      </c>
      <c r="N113" s="47" t="e">
        <f>VLOOKUP(M113,Sheet1!$B$31:$C$34,2,0)</f>
        <v>#N/A</v>
      </c>
      <c r="O113" s="25"/>
      <c r="P113" s="47">
        <f t="shared" si="9"/>
        <v>0</v>
      </c>
      <c r="Q113" s="47" t="str">
        <f t="shared" si="10"/>
        <v xml:space="preserve"> - </v>
      </c>
      <c r="R113" s="24"/>
      <c r="S113" s="50">
        <f>_xlfn.IFNA(VLOOKUP(Q113,Sheet1!$B$35:$C$38,2,0),0)</f>
        <v>0</v>
      </c>
      <c r="T113" s="25"/>
      <c r="U113" s="49">
        <f>_xlfn.IFNA(IF(O113&gt;=VLOOKUP(L113,Sheet1!$B$5:$C$6,2,0),1,(1/VLOOKUP(L113,Sheet1!$B$5:$C$6,2,0))*O113),0)</f>
        <v>0</v>
      </c>
      <c r="V113" s="48">
        <f>T113*U113*Sheet1!$B$14</f>
        <v>0</v>
      </c>
      <c r="W113" s="26"/>
      <c r="Y113" s="7"/>
    </row>
    <row r="114" spans="2:25" s="6" customFormat="1">
      <c r="B114" s="7"/>
      <c r="D114" s="22"/>
      <c r="E114" s="65">
        <f t="shared" si="11"/>
        <v>101</v>
      </c>
      <c r="F114" s="65" t="e">
        <f t="shared" si="6"/>
        <v>#N/A</v>
      </c>
      <c r="G114" s="65" t="e">
        <f t="shared" si="7"/>
        <v>#N/A</v>
      </c>
      <c r="H114" s="65">
        <f>_xlfn.IFNA(G114*T114*Sheet1!$B$14,0)</f>
        <v>0</v>
      </c>
      <c r="I114" s="24"/>
      <c r="J114" s="24"/>
      <c r="K114" s="24"/>
      <c r="L114" s="24"/>
      <c r="M114" s="47" t="str">
        <f t="shared" si="8"/>
        <v xml:space="preserve"> - </v>
      </c>
      <c r="N114" s="47" t="e">
        <f>VLOOKUP(M114,Sheet1!$B$31:$C$34,2,0)</f>
        <v>#N/A</v>
      </c>
      <c r="O114" s="25"/>
      <c r="P114" s="47">
        <f t="shared" si="9"/>
        <v>0</v>
      </c>
      <c r="Q114" s="47" t="str">
        <f t="shared" si="10"/>
        <v xml:space="preserve"> - </v>
      </c>
      <c r="R114" s="24"/>
      <c r="S114" s="50">
        <f>_xlfn.IFNA(VLOOKUP(Q114,Sheet1!$B$35:$C$38,2,0),0)</f>
        <v>0</v>
      </c>
      <c r="T114" s="25"/>
      <c r="U114" s="49">
        <f>_xlfn.IFNA(IF(O114&gt;=VLOOKUP(L114,Sheet1!$B$5:$C$6,2,0),1,(1/VLOOKUP(L114,Sheet1!$B$5:$C$6,2,0))*O114),0)</f>
        <v>0</v>
      </c>
      <c r="V114" s="48">
        <f>T114*U114*Sheet1!$B$14</f>
        <v>0</v>
      </c>
      <c r="W114" s="26"/>
      <c r="Y114" s="7"/>
    </row>
    <row r="115" spans="2:25" s="6" customFormat="1">
      <c r="B115" s="7"/>
      <c r="D115" s="22"/>
      <c r="E115" s="65">
        <f t="shared" si="11"/>
        <v>102</v>
      </c>
      <c r="F115" s="65" t="e">
        <f t="shared" si="6"/>
        <v>#N/A</v>
      </c>
      <c r="G115" s="65" t="e">
        <f t="shared" si="7"/>
        <v>#N/A</v>
      </c>
      <c r="H115" s="65">
        <f>_xlfn.IFNA(G115*T115*Sheet1!$B$14,0)</f>
        <v>0</v>
      </c>
      <c r="I115" s="24"/>
      <c r="J115" s="24"/>
      <c r="K115" s="24"/>
      <c r="L115" s="24"/>
      <c r="M115" s="47" t="str">
        <f t="shared" si="8"/>
        <v xml:space="preserve"> - </v>
      </c>
      <c r="N115" s="47" t="e">
        <f>VLOOKUP(M115,Sheet1!$B$31:$C$34,2,0)</f>
        <v>#N/A</v>
      </c>
      <c r="O115" s="25"/>
      <c r="P115" s="47">
        <f t="shared" si="9"/>
        <v>0</v>
      </c>
      <c r="Q115" s="47" t="str">
        <f t="shared" si="10"/>
        <v xml:space="preserve"> - </v>
      </c>
      <c r="R115" s="24"/>
      <c r="S115" s="50">
        <f>_xlfn.IFNA(VLOOKUP(Q115,Sheet1!$B$35:$C$38,2,0),0)</f>
        <v>0</v>
      </c>
      <c r="T115" s="25"/>
      <c r="U115" s="49">
        <f>_xlfn.IFNA(IF(O115&gt;=VLOOKUP(L115,Sheet1!$B$5:$C$6,2,0),1,(1/VLOOKUP(L115,Sheet1!$B$5:$C$6,2,0))*O115),0)</f>
        <v>0</v>
      </c>
      <c r="V115" s="48">
        <f>T115*U115*Sheet1!$B$14</f>
        <v>0</v>
      </c>
      <c r="W115" s="26"/>
      <c r="Y115" s="7"/>
    </row>
    <row r="116" spans="2:25" s="6" customFormat="1">
      <c r="B116" s="7"/>
      <c r="D116" s="22"/>
      <c r="E116" s="65">
        <f t="shared" si="11"/>
        <v>103</v>
      </c>
      <c r="F116" s="65" t="e">
        <f t="shared" si="6"/>
        <v>#N/A</v>
      </c>
      <c r="G116" s="65" t="e">
        <f t="shared" si="7"/>
        <v>#N/A</v>
      </c>
      <c r="H116" s="65">
        <f>_xlfn.IFNA(G116*T116*Sheet1!$B$14,0)</f>
        <v>0</v>
      </c>
      <c r="I116" s="24"/>
      <c r="J116" s="24"/>
      <c r="K116" s="24"/>
      <c r="L116" s="24"/>
      <c r="M116" s="47" t="str">
        <f t="shared" si="8"/>
        <v xml:space="preserve"> - </v>
      </c>
      <c r="N116" s="47" t="e">
        <f>VLOOKUP(M116,Sheet1!$B$31:$C$34,2,0)</f>
        <v>#N/A</v>
      </c>
      <c r="O116" s="25"/>
      <c r="P116" s="47">
        <f t="shared" si="9"/>
        <v>0</v>
      </c>
      <c r="Q116" s="47" t="str">
        <f t="shared" si="10"/>
        <v xml:space="preserve"> - </v>
      </c>
      <c r="R116" s="24"/>
      <c r="S116" s="50">
        <f>_xlfn.IFNA(VLOOKUP(Q116,Sheet1!$B$35:$C$38,2,0),0)</f>
        <v>0</v>
      </c>
      <c r="T116" s="25"/>
      <c r="U116" s="49">
        <f>_xlfn.IFNA(IF(O116&gt;=VLOOKUP(L116,Sheet1!$B$5:$C$6,2,0),1,(1/VLOOKUP(L116,Sheet1!$B$5:$C$6,2,0))*O116),0)</f>
        <v>0</v>
      </c>
      <c r="V116" s="48">
        <f>T116*U116*Sheet1!$B$14</f>
        <v>0</v>
      </c>
      <c r="W116" s="26"/>
      <c r="Y116" s="7"/>
    </row>
    <row r="117" spans="2:25" s="6" customFormat="1">
      <c r="B117" s="7"/>
      <c r="D117" s="22"/>
      <c r="E117" s="65">
        <f t="shared" si="11"/>
        <v>104</v>
      </c>
      <c r="F117" s="65" t="e">
        <f t="shared" si="6"/>
        <v>#N/A</v>
      </c>
      <c r="G117" s="65" t="e">
        <f t="shared" si="7"/>
        <v>#N/A</v>
      </c>
      <c r="H117" s="65">
        <f>_xlfn.IFNA(G117*T117*Sheet1!$B$14,0)</f>
        <v>0</v>
      </c>
      <c r="I117" s="24"/>
      <c r="J117" s="24"/>
      <c r="K117" s="24"/>
      <c r="L117" s="24"/>
      <c r="M117" s="47" t="str">
        <f t="shared" si="8"/>
        <v xml:space="preserve"> - </v>
      </c>
      <c r="N117" s="47" t="e">
        <f>VLOOKUP(M117,Sheet1!$B$31:$C$34,2,0)</f>
        <v>#N/A</v>
      </c>
      <c r="O117" s="25"/>
      <c r="P117" s="47">
        <f t="shared" si="9"/>
        <v>0</v>
      </c>
      <c r="Q117" s="47" t="str">
        <f t="shared" si="10"/>
        <v xml:space="preserve"> - </v>
      </c>
      <c r="R117" s="24"/>
      <c r="S117" s="50">
        <f>_xlfn.IFNA(VLOOKUP(Q117,Sheet1!$B$35:$C$38,2,0),0)</f>
        <v>0</v>
      </c>
      <c r="T117" s="25"/>
      <c r="U117" s="49">
        <f>_xlfn.IFNA(IF(O117&gt;=VLOOKUP(L117,Sheet1!$B$5:$C$6,2,0),1,(1/VLOOKUP(L117,Sheet1!$B$5:$C$6,2,0))*O117),0)</f>
        <v>0</v>
      </c>
      <c r="V117" s="48">
        <f>T117*U117*Sheet1!$B$14</f>
        <v>0</v>
      </c>
      <c r="W117" s="26"/>
      <c r="Y117" s="7"/>
    </row>
    <row r="118" spans="2:25" s="6" customFormat="1">
      <c r="B118" s="7"/>
      <c r="D118" s="22"/>
      <c r="E118" s="65">
        <f t="shared" si="11"/>
        <v>105</v>
      </c>
      <c r="F118" s="65" t="e">
        <f t="shared" si="6"/>
        <v>#N/A</v>
      </c>
      <c r="G118" s="65" t="e">
        <f t="shared" si="7"/>
        <v>#N/A</v>
      </c>
      <c r="H118" s="65">
        <f>_xlfn.IFNA(G118*T118*Sheet1!$B$14,0)</f>
        <v>0</v>
      </c>
      <c r="I118" s="24"/>
      <c r="J118" s="24"/>
      <c r="K118" s="24"/>
      <c r="L118" s="24"/>
      <c r="M118" s="47" t="str">
        <f t="shared" si="8"/>
        <v xml:space="preserve"> - </v>
      </c>
      <c r="N118" s="47" t="e">
        <f>VLOOKUP(M118,Sheet1!$B$31:$C$34,2,0)</f>
        <v>#N/A</v>
      </c>
      <c r="O118" s="25"/>
      <c r="P118" s="47">
        <f t="shared" si="9"/>
        <v>0</v>
      </c>
      <c r="Q118" s="47" t="str">
        <f t="shared" si="10"/>
        <v xml:space="preserve"> - </v>
      </c>
      <c r="R118" s="24"/>
      <c r="S118" s="50">
        <f>_xlfn.IFNA(VLOOKUP(Q118,Sheet1!$B$35:$C$38,2,0),0)</f>
        <v>0</v>
      </c>
      <c r="T118" s="25"/>
      <c r="U118" s="49">
        <f>_xlfn.IFNA(IF(O118&gt;=VLOOKUP(L118,Sheet1!$B$5:$C$6,2,0),1,(1/VLOOKUP(L118,Sheet1!$B$5:$C$6,2,0))*O118),0)</f>
        <v>0</v>
      </c>
      <c r="V118" s="48">
        <f>T118*U118*Sheet1!$B$14</f>
        <v>0</v>
      </c>
      <c r="W118" s="26"/>
      <c r="Y118" s="7"/>
    </row>
    <row r="119" spans="2:25" s="6" customFormat="1">
      <c r="B119" s="7"/>
      <c r="D119" s="22"/>
      <c r="E119" s="65">
        <f t="shared" si="11"/>
        <v>106</v>
      </c>
      <c r="F119" s="65" t="e">
        <f t="shared" si="6"/>
        <v>#N/A</v>
      </c>
      <c r="G119" s="65" t="e">
        <f t="shared" si="7"/>
        <v>#N/A</v>
      </c>
      <c r="H119" s="65">
        <f>_xlfn.IFNA(G119*T119*Sheet1!$B$14,0)</f>
        <v>0</v>
      </c>
      <c r="I119" s="24"/>
      <c r="J119" s="24"/>
      <c r="K119" s="24"/>
      <c r="L119" s="24"/>
      <c r="M119" s="47" t="str">
        <f t="shared" si="8"/>
        <v xml:space="preserve"> - </v>
      </c>
      <c r="N119" s="47" t="e">
        <f>VLOOKUP(M119,Sheet1!$B$31:$C$34,2,0)</f>
        <v>#N/A</v>
      </c>
      <c r="O119" s="25"/>
      <c r="P119" s="47">
        <f t="shared" si="9"/>
        <v>0</v>
      </c>
      <c r="Q119" s="47" t="str">
        <f t="shared" si="10"/>
        <v xml:space="preserve"> - </v>
      </c>
      <c r="R119" s="24"/>
      <c r="S119" s="50">
        <f>_xlfn.IFNA(VLOOKUP(Q119,Sheet1!$B$35:$C$38,2,0),0)</f>
        <v>0</v>
      </c>
      <c r="T119" s="25"/>
      <c r="U119" s="49">
        <f>_xlfn.IFNA(IF(O119&gt;=VLOOKUP(L119,Sheet1!$B$5:$C$6,2,0),1,(1/VLOOKUP(L119,Sheet1!$B$5:$C$6,2,0))*O119),0)</f>
        <v>0</v>
      </c>
      <c r="V119" s="48">
        <f>T119*U119*Sheet1!$B$14</f>
        <v>0</v>
      </c>
      <c r="W119" s="26"/>
      <c r="Y119" s="7"/>
    </row>
    <row r="120" spans="2:25" s="6" customFormat="1">
      <c r="B120" s="7"/>
      <c r="D120" s="22"/>
      <c r="E120" s="65">
        <f t="shared" si="11"/>
        <v>107</v>
      </c>
      <c r="F120" s="65" t="e">
        <f t="shared" si="6"/>
        <v>#N/A</v>
      </c>
      <c r="G120" s="65" t="e">
        <f t="shared" si="7"/>
        <v>#N/A</v>
      </c>
      <c r="H120" s="65">
        <f>_xlfn.IFNA(G120*T120*Sheet1!$B$14,0)</f>
        <v>0</v>
      </c>
      <c r="I120" s="24"/>
      <c r="J120" s="24"/>
      <c r="K120" s="24"/>
      <c r="L120" s="24"/>
      <c r="M120" s="47" t="str">
        <f t="shared" si="8"/>
        <v xml:space="preserve"> - </v>
      </c>
      <c r="N120" s="47" t="e">
        <f>VLOOKUP(M120,Sheet1!$B$31:$C$34,2,0)</f>
        <v>#N/A</v>
      </c>
      <c r="O120" s="25"/>
      <c r="P120" s="47">
        <f t="shared" si="9"/>
        <v>0</v>
      </c>
      <c r="Q120" s="47" t="str">
        <f t="shared" si="10"/>
        <v xml:space="preserve"> - </v>
      </c>
      <c r="R120" s="24"/>
      <c r="S120" s="50">
        <f>_xlfn.IFNA(VLOOKUP(Q120,Sheet1!$B$35:$C$38,2,0),0)</f>
        <v>0</v>
      </c>
      <c r="T120" s="25"/>
      <c r="U120" s="49">
        <f>_xlfn.IFNA(IF(O120&gt;=VLOOKUP(L120,Sheet1!$B$5:$C$6,2,0),1,(1/VLOOKUP(L120,Sheet1!$B$5:$C$6,2,0))*O120),0)</f>
        <v>0</v>
      </c>
      <c r="V120" s="48">
        <f>T120*U120*Sheet1!$B$14</f>
        <v>0</v>
      </c>
      <c r="W120" s="26"/>
      <c r="Y120" s="7"/>
    </row>
    <row r="121" spans="2:25" s="6" customFormat="1">
      <c r="B121" s="7"/>
      <c r="D121" s="22"/>
      <c r="E121" s="65">
        <f t="shared" si="11"/>
        <v>108</v>
      </c>
      <c r="F121" s="65" t="e">
        <f t="shared" si="6"/>
        <v>#N/A</v>
      </c>
      <c r="G121" s="65" t="e">
        <f t="shared" si="7"/>
        <v>#N/A</v>
      </c>
      <c r="H121" s="65">
        <f>_xlfn.IFNA(G121*T121*Sheet1!$B$14,0)</f>
        <v>0</v>
      </c>
      <c r="I121" s="24"/>
      <c r="J121" s="24"/>
      <c r="K121" s="24"/>
      <c r="L121" s="24"/>
      <c r="M121" s="47" t="str">
        <f t="shared" si="8"/>
        <v xml:space="preserve"> - </v>
      </c>
      <c r="N121" s="47" t="e">
        <f>VLOOKUP(M121,Sheet1!$B$31:$C$34,2,0)</f>
        <v>#N/A</v>
      </c>
      <c r="O121" s="25"/>
      <c r="P121" s="47">
        <f t="shared" si="9"/>
        <v>0</v>
      </c>
      <c r="Q121" s="47" t="str">
        <f t="shared" si="10"/>
        <v xml:space="preserve"> - </v>
      </c>
      <c r="R121" s="24"/>
      <c r="S121" s="50">
        <f>_xlfn.IFNA(VLOOKUP(Q121,Sheet1!$B$35:$C$38,2,0),0)</f>
        <v>0</v>
      </c>
      <c r="T121" s="25"/>
      <c r="U121" s="49">
        <f>_xlfn.IFNA(IF(O121&gt;=VLOOKUP(L121,Sheet1!$B$5:$C$6,2,0),1,(1/VLOOKUP(L121,Sheet1!$B$5:$C$6,2,0))*O121),0)</f>
        <v>0</v>
      </c>
      <c r="V121" s="48">
        <f>T121*U121*Sheet1!$B$14</f>
        <v>0</v>
      </c>
      <c r="W121" s="26"/>
      <c r="Y121" s="7"/>
    </row>
    <row r="122" spans="2:25" s="6" customFormat="1">
      <c r="B122" s="7"/>
      <c r="D122" s="22"/>
      <c r="E122" s="65">
        <f t="shared" si="11"/>
        <v>109</v>
      </c>
      <c r="F122" s="65" t="e">
        <f t="shared" si="6"/>
        <v>#N/A</v>
      </c>
      <c r="G122" s="65" t="e">
        <f t="shared" si="7"/>
        <v>#N/A</v>
      </c>
      <c r="H122" s="65">
        <f>_xlfn.IFNA(G122*T122*Sheet1!$B$14,0)</f>
        <v>0</v>
      </c>
      <c r="I122" s="24"/>
      <c r="J122" s="24"/>
      <c r="K122" s="24"/>
      <c r="L122" s="24"/>
      <c r="M122" s="47" t="str">
        <f t="shared" si="8"/>
        <v xml:space="preserve"> - </v>
      </c>
      <c r="N122" s="47" t="e">
        <f>VLOOKUP(M122,Sheet1!$B$31:$C$34,2,0)</f>
        <v>#N/A</v>
      </c>
      <c r="O122" s="25"/>
      <c r="P122" s="47">
        <f t="shared" si="9"/>
        <v>0</v>
      </c>
      <c r="Q122" s="47" t="str">
        <f t="shared" si="10"/>
        <v xml:space="preserve"> - </v>
      </c>
      <c r="R122" s="24"/>
      <c r="S122" s="50">
        <f>_xlfn.IFNA(VLOOKUP(Q122,Sheet1!$B$35:$C$38,2,0),0)</f>
        <v>0</v>
      </c>
      <c r="T122" s="25"/>
      <c r="U122" s="49">
        <f>_xlfn.IFNA(IF(O122&gt;=VLOOKUP(L122,Sheet1!$B$5:$C$6,2,0),1,(1/VLOOKUP(L122,Sheet1!$B$5:$C$6,2,0))*O122),0)</f>
        <v>0</v>
      </c>
      <c r="V122" s="48">
        <f>T122*U122*Sheet1!$B$14</f>
        <v>0</v>
      </c>
      <c r="W122" s="26"/>
      <c r="Y122" s="7"/>
    </row>
    <row r="123" spans="2:25" s="6" customFormat="1">
      <c r="B123" s="7"/>
      <c r="D123" s="22"/>
      <c r="E123" s="65">
        <f t="shared" si="11"/>
        <v>110</v>
      </c>
      <c r="F123" s="65" t="e">
        <f t="shared" si="6"/>
        <v>#N/A</v>
      </c>
      <c r="G123" s="65" t="e">
        <f t="shared" si="7"/>
        <v>#N/A</v>
      </c>
      <c r="H123" s="65">
        <f>_xlfn.IFNA(G123*T123*Sheet1!$B$14,0)</f>
        <v>0</v>
      </c>
      <c r="I123" s="24"/>
      <c r="J123" s="24"/>
      <c r="K123" s="24"/>
      <c r="L123" s="24"/>
      <c r="M123" s="47" t="str">
        <f t="shared" si="8"/>
        <v xml:space="preserve"> - </v>
      </c>
      <c r="N123" s="47" t="e">
        <f>VLOOKUP(M123,Sheet1!$B$31:$C$34,2,0)</f>
        <v>#N/A</v>
      </c>
      <c r="O123" s="25"/>
      <c r="P123" s="47">
        <f t="shared" si="9"/>
        <v>0</v>
      </c>
      <c r="Q123" s="47" t="str">
        <f t="shared" si="10"/>
        <v xml:space="preserve"> - </v>
      </c>
      <c r="R123" s="24"/>
      <c r="S123" s="50">
        <f>_xlfn.IFNA(VLOOKUP(Q123,Sheet1!$B$35:$C$38,2,0),0)</f>
        <v>0</v>
      </c>
      <c r="T123" s="25"/>
      <c r="U123" s="49">
        <f>_xlfn.IFNA(IF(O123&gt;=VLOOKUP(L123,Sheet1!$B$5:$C$6,2,0),1,(1/VLOOKUP(L123,Sheet1!$B$5:$C$6,2,0))*O123),0)</f>
        <v>0</v>
      </c>
      <c r="V123" s="48">
        <f>T123*U123*Sheet1!$B$14</f>
        <v>0</v>
      </c>
      <c r="W123" s="26"/>
      <c r="Y123" s="7"/>
    </row>
    <row r="124" spans="2:25" s="6" customFormat="1">
      <c r="B124" s="7"/>
      <c r="D124" s="22"/>
      <c r="E124" s="65">
        <f t="shared" si="11"/>
        <v>111</v>
      </c>
      <c r="F124" s="65" t="e">
        <f t="shared" si="6"/>
        <v>#N/A</v>
      </c>
      <c r="G124" s="65" t="e">
        <f t="shared" si="7"/>
        <v>#N/A</v>
      </c>
      <c r="H124" s="65">
        <f>_xlfn.IFNA(G124*T124*Sheet1!$B$14,0)</f>
        <v>0</v>
      </c>
      <c r="I124" s="24"/>
      <c r="J124" s="24"/>
      <c r="K124" s="24"/>
      <c r="L124" s="24"/>
      <c r="M124" s="47" t="str">
        <f t="shared" si="8"/>
        <v xml:space="preserve"> - </v>
      </c>
      <c r="N124" s="47" t="e">
        <f>VLOOKUP(M124,Sheet1!$B$31:$C$34,2,0)</f>
        <v>#N/A</v>
      </c>
      <c r="O124" s="25"/>
      <c r="P124" s="47">
        <f t="shared" si="9"/>
        <v>0</v>
      </c>
      <c r="Q124" s="47" t="str">
        <f t="shared" si="10"/>
        <v xml:space="preserve"> - </v>
      </c>
      <c r="R124" s="24"/>
      <c r="S124" s="50">
        <f>_xlfn.IFNA(VLOOKUP(Q124,Sheet1!$B$35:$C$38,2,0),0)</f>
        <v>0</v>
      </c>
      <c r="T124" s="25"/>
      <c r="U124" s="49">
        <f>_xlfn.IFNA(IF(O124&gt;=VLOOKUP(L124,Sheet1!$B$5:$C$6,2,0),1,(1/VLOOKUP(L124,Sheet1!$B$5:$C$6,2,0))*O124),0)</f>
        <v>0</v>
      </c>
      <c r="V124" s="48">
        <f>T124*U124*Sheet1!$B$14</f>
        <v>0</v>
      </c>
      <c r="W124" s="26"/>
      <c r="Y124" s="7"/>
    </row>
    <row r="125" spans="2:25" s="6" customFormat="1">
      <c r="B125" s="7"/>
      <c r="D125" s="22"/>
      <c r="E125" s="65">
        <f t="shared" si="11"/>
        <v>112</v>
      </c>
      <c r="F125" s="65" t="e">
        <f t="shared" si="6"/>
        <v>#N/A</v>
      </c>
      <c r="G125" s="65" t="e">
        <f t="shared" si="7"/>
        <v>#N/A</v>
      </c>
      <c r="H125" s="65">
        <f>_xlfn.IFNA(G125*T125*Sheet1!$B$14,0)</f>
        <v>0</v>
      </c>
      <c r="I125" s="24"/>
      <c r="J125" s="24"/>
      <c r="K125" s="24"/>
      <c r="L125" s="24"/>
      <c r="M125" s="47" t="str">
        <f t="shared" si="8"/>
        <v xml:space="preserve"> - </v>
      </c>
      <c r="N125" s="47" t="e">
        <f>VLOOKUP(M125,Sheet1!$B$31:$C$34,2,0)</f>
        <v>#N/A</v>
      </c>
      <c r="O125" s="25"/>
      <c r="P125" s="47">
        <f t="shared" si="9"/>
        <v>0</v>
      </c>
      <c r="Q125" s="47" t="str">
        <f t="shared" si="10"/>
        <v xml:space="preserve"> - </v>
      </c>
      <c r="R125" s="24"/>
      <c r="S125" s="50">
        <f>_xlfn.IFNA(VLOOKUP(Q125,Sheet1!$B$35:$C$38,2,0),0)</f>
        <v>0</v>
      </c>
      <c r="T125" s="25"/>
      <c r="U125" s="49">
        <f>_xlfn.IFNA(IF(O125&gt;=VLOOKUP(L125,Sheet1!$B$5:$C$6,2,0),1,(1/VLOOKUP(L125,Sheet1!$B$5:$C$6,2,0))*O125),0)</f>
        <v>0</v>
      </c>
      <c r="V125" s="48">
        <f>T125*U125*Sheet1!$B$14</f>
        <v>0</v>
      </c>
      <c r="W125" s="26"/>
      <c r="Y125" s="7"/>
    </row>
    <row r="126" spans="2:25" s="6" customFormat="1">
      <c r="B126" s="7"/>
      <c r="D126" s="22"/>
      <c r="E126" s="65">
        <f t="shared" si="11"/>
        <v>113</v>
      </c>
      <c r="F126" s="65" t="e">
        <f t="shared" si="6"/>
        <v>#N/A</v>
      </c>
      <c r="G126" s="65" t="e">
        <f t="shared" si="7"/>
        <v>#N/A</v>
      </c>
      <c r="H126" s="65">
        <f>_xlfn.IFNA(G126*T126*Sheet1!$B$14,0)</f>
        <v>0</v>
      </c>
      <c r="I126" s="24"/>
      <c r="J126" s="24"/>
      <c r="K126" s="24"/>
      <c r="L126" s="24"/>
      <c r="M126" s="47" t="str">
        <f t="shared" si="8"/>
        <v xml:space="preserve"> - </v>
      </c>
      <c r="N126" s="47" t="e">
        <f>VLOOKUP(M126,Sheet1!$B$31:$C$34,2,0)</f>
        <v>#N/A</v>
      </c>
      <c r="O126" s="25"/>
      <c r="P126" s="47">
        <f t="shared" si="9"/>
        <v>0</v>
      </c>
      <c r="Q126" s="47" t="str">
        <f t="shared" si="10"/>
        <v xml:space="preserve"> - </v>
      </c>
      <c r="R126" s="24"/>
      <c r="S126" s="50">
        <f>_xlfn.IFNA(VLOOKUP(Q126,Sheet1!$B$35:$C$38,2,0),0)</f>
        <v>0</v>
      </c>
      <c r="T126" s="25"/>
      <c r="U126" s="49">
        <f>_xlfn.IFNA(IF(O126&gt;=VLOOKUP(L126,Sheet1!$B$5:$C$6,2,0),1,(1/VLOOKUP(L126,Sheet1!$B$5:$C$6,2,0))*O126),0)</f>
        <v>0</v>
      </c>
      <c r="V126" s="48">
        <f>T126*U126*Sheet1!$B$14</f>
        <v>0</v>
      </c>
      <c r="W126" s="26"/>
      <c r="Y126" s="7"/>
    </row>
    <row r="127" spans="2:25" s="6" customFormat="1">
      <c r="B127" s="7"/>
      <c r="D127" s="22"/>
      <c r="E127" s="65">
        <f t="shared" si="11"/>
        <v>114</v>
      </c>
      <c r="F127" s="65" t="e">
        <f t="shared" si="6"/>
        <v>#N/A</v>
      </c>
      <c r="G127" s="65" t="e">
        <f t="shared" si="7"/>
        <v>#N/A</v>
      </c>
      <c r="H127" s="65">
        <f>_xlfn.IFNA(G127*T127*Sheet1!$B$14,0)</f>
        <v>0</v>
      </c>
      <c r="I127" s="24"/>
      <c r="J127" s="24"/>
      <c r="K127" s="24"/>
      <c r="L127" s="24"/>
      <c r="M127" s="47" t="str">
        <f t="shared" si="8"/>
        <v xml:space="preserve"> - </v>
      </c>
      <c r="N127" s="47" t="e">
        <f>VLOOKUP(M127,Sheet1!$B$31:$C$34,2,0)</f>
        <v>#N/A</v>
      </c>
      <c r="O127" s="25"/>
      <c r="P127" s="47">
        <f t="shared" si="9"/>
        <v>0</v>
      </c>
      <c r="Q127" s="47" t="str">
        <f t="shared" si="10"/>
        <v xml:space="preserve"> - </v>
      </c>
      <c r="R127" s="24"/>
      <c r="S127" s="50">
        <f>_xlfn.IFNA(VLOOKUP(Q127,Sheet1!$B$35:$C$38,2,0),0)</f>
        <v>0</v>
      </c>
      <c r="T127" s="25"/>
      <c r="U127" s="49">
        <f>_xlfn.IFNA(IF(O127&gt;=VLOOKUP(L127,Sheet1!$B$5:$C$6,2,0),1,(1/VLOOKUP(L127,Sheet1!$B$5:$C$6,2,0))*O127),0)</f>
        <v>0</v>
      </c>
      <c r="V127" s="48">
        <f>T127*U127*Sheet1!$B$14</f>
        <v>0</v>
      </c>
      <c r="W127" s="26"/>
      <c r="Y127" s="7"/>
    </row>
    <row r="128" spans="2:25" s="6" customFormat="1">
      <c r="B128" s="7"/>
      <c r="D128" s="22"/>
      <c r="E128" s="65">
        <f t="shared" si="11"/>
        <v>115</v>
      </c>
      <c r="F128" s="65" t="e">
        <f t="shared" si="6"/>
        <v>#N/A</v>
      </c>
      <c r="G128" s="65" t="e">
        <f t="shared" si="7"/>
        <v>#N/A</v>
      </c>
      <c r="H128" s="65">
        <f>_xlfn.IFNA(G128*T128*Sheet1!$B$14,0)</f>
        <v>0</v>
      </c>
      <c r="I128" s="24"/>
      <c r="J128" s="24"/>
      <c r="K128" s="24"/>
      <c r="L128" s="24"/>
      <c r="M128" s="47" t="str">
        <f t="shared" si="8"/>
        <v xml:space="preserve"> - </v>
      </c>
      <c r="N128" s="47" t="e">
        <f>VLOOKUP(M128,Sheet1!$B$31:$C$34,2,0)</f>
        <v>#N/A</v>
      </c>
      <c r="O128" s="25"/>
      <c r="P128" s="47">
        <f t="shared" si="9"/>
        <v>0</v>
      </c>
      <c r="Q128" s="47" t="str">
        <f t="shared" si="10"/>
        <v xml:space="preserve"> - </v>
      </c>
      <c r="R128" s="24"/>
      <c r="S128" s="50">
        <f>_xlfn.IFNA(VLOOKUP(Q128,Sheet1!$B$35:$C$38,2,0),0)</f>
        <v>0</v>
      </c>
      <c r="T128" s="25"/>
      <c r="U128" s="49">
        <f>_xlfn.IFNA(IF(O128&gt;=VLOOKUP(L128,Sheet1!$B$5:$C$6,2,0),1,(1/VLOOKUP(L128,Sheet1!$B$5:$C$6,2,0))*O128),0)</f>
        <v>0</v>
      </c>
      <c r="V128" s="48">
        <f>T128*U128*Sheet1!$B$14</f>
        <v>0</v>
      </c>
      <c r="W128" s="26"/>
      <c r="Y128" s="7"/>
    </row>
    <row r="129" spans="2:25" s="6" customFormat="1">
      <c r="B129" s="7"/>
      <c r="D129" s="22"/>
      <c r="E129" s="65">
        <f t="shared" si="11"/>
        <v>116</v>
      </c>
      <c r="F129" s="65" t="e">
        <f t="shared" si="6"/>
        <v>#N/A</v>
      </c>
      <c r="G129" s="65" t="e">
        <f t="shared" si="7"/>
        <v>#N/A</v>
      </c>
      <c r="H129" s="65">
        <f>_xlfn.IFNA(G129*T129*Sheet1!$B$14,0)</f>
        <v>0</v>
      </c>
      <c r="I129" s="24"/>
      <c r="J129" s="24"/>
      <c r="K129" s="24"/>
      <c r="L129" s="24"/>
      <c r="M129" s="47" t="str">
        <f t="shared" si="8"/>
        <v xml:space="preserve"> - </v>
      </c>
      <c r="N129" s="47" t="e">
        <f>VLOOKUP(M129,Sheet1!$B$31:$C$34,2,0)</f>
        <v>#N/A</v>
      </c>
      <c r="O129" s="25"/>
      <c r="P129" s="47">
        <f t="shared" si="9"/>
        <v>0</v>
      </c>
      <c r="Q129" s="47" t="str">
        <f t="shared" si="10"/>
        <v xml:space="preserve"> - </v>
      </c>
      <c r="R129" s="24"/>
      <c r="S129" s="50">
        <f>_xlfn.IFNA(VLOOKUP(Q129,Sheet1!$B$35:$C$38,2,0),0)</f>
        <v>0</v>
      </c>
      <c r="T129" s="25"/>
      <c r="U129" s="49">
        <f>_xlfn.IFNA(IF(O129&gt;=VLOOKUP(L129,Sheet1!$B$5:$C$6,2,0),1,(1/VLOOKUP(L129,Sheet1!$B$5:$C$6,2,0))*O129),0)</f>
        <v>0</v>
      </c>
      <c r="V129" s="48">
        <f>T129*U129*Sheet1!$B$14</f>
        <v>0</v>
      </c>
      <c r="W129" s="26"/>
      <c r="Y129" s="7"/>
    </row>
    <row r="130" spans="2:25" s="6" customFormat="1">
      <c r="B130" s="7"/>
      <c r="D130" s="22"/>
      <c r="E130" s="65">
        <f t="shared" si="11"/>
        <v>117</v>
      </c>
      <c r="F130" s="65" t="e">
        <f t="shared" si="6"/>
        <v>#N/A</v>
      </c>
      <c r="G130" s="65" t="e">
        <f t="shared" si="7"/>
        <v>#N/A</v>
      </c>
      <c r="H130" s="65">
        <f>_xlfn.IFNA(G130*T130*Sheet1!$B$14,0)</f>
        <v>0</v>
      </c>
      <c r="I130" s="24"/>
      <c r="J130" s="24"/>
      <c r="K130" s="24"/>
      <c r="L130" s="24"/>
      <c r="M130" s="47" t="str">
        <f t="shared" si="8"/>
        <v xml:space="preserve"> - </v>
      </c>
      <c r="N130" s="47" t="e">
        <f>VLOOKUP(M130,Sheet1!$B$31:$C$34,2,0)</f>
        <v>#N/A</v>
      </c>
      <c r="O130" s="25"/>
      <c r="P130" s="47">
        <f t="shared" si="9"/>
        <v>0</v>
      </c>
      <c r="Q130" s="47" t="str">
        <f t="shared" si="10"/>
        <v xml:space="preserve"> - </v>
      </c>
      <c r="R130" s="24"/>
      <c r="S130" s="50">
        <f>_xlfn.IFNA(VLOOKUP(Q130,Sheet1!$B$35:$C$38,2,0),0)</f>
        <v>0</v>
      </c>
      <c r="T130" s="25"/>
      <c r="U130" s="49">
        <f>_xlfn.IFNA(IF(O130&gt;=VLOOKUP(L130,Sheet1!$B$5:$C$6,2,0),1,(1/VLOOKUP(L130,Sheet1!$B$5:$C$6,2,0))*O130),0)</f>
        <v>0</v>
      </c>
      <c r="V130" s="48">
        <f>T130*U130*Sheet1!$B$14</f>
        <v>0</v>
      </c>
      <c r="W130" s="26"/>
      <c r="Y130" s="7"/>
    </row>
    <row r="131" spans="2:25" s="6" customFormat="1">
      <c r="B131" s="7"/>
      <c r="D131" s="22"/>
      <c r="E131" s="65">
        <f t="shared" si="11"/>
        <v>118</v>
      </c>
      <c r="F131" s="65" t="e">
        <f t="shared" si="6"/>
        <v>#N/A</v>
      </c>
      <c r="G131" s="65" t="e">
        <f t="shared" si="7"/>
        <v>#N/A</v>
      </c>
      <c r="H131" s="65">
        <f>_xlfn.IFNA(G131*T131*Sheet1!$B$14,0)</f>
        <v>0</v>
      </c>
      <c r="I131" s="24"/>
      <c r="J131" s="24"/>
      <c r="K131" s="24"/>
      <c r="L131" s="24"/>
      <c r="M131" s="47" t="str">
        <f t="shared" si="8"/>
        <v xml:space="preserve"> - </v>
      </c>
      <c r="N131" s="47" t="e">
        <f>VLOOKUP(M131,Sheet1!$B$31:$C$34,2,0)</f>
        <v>#N/A</v>
      </c>
      <c r="O131" s="25"/>
      <c r="P131" s="47">
        <f t="shared" si="9"/>
        <v>0</v>
      </c>
      <c r="Q131" s="47" t="str">
        <f t="shared" si="10"/>
        <v xml:space="preserve"> - </v>
      </c>
      <c r="R131" s="24"/>
      <c r="S131" s="50">
        <f>_xlfn.IFNA(VLOOKUP(Q131,Sheet1!$B$35:$C$38,2,0),0)</f>
        <v>0</v>
      </c>
      <c r="T131" s="25"/>
      <c r="U131" s="49">
        <f>_xlfn.IFNA(IF(O131&gt;=VLOOKUP(L131,Sheet1!$B$5:$C$6,2,0),1,(1/VLOOKUP(L131,Sheet1!$B$5:$C$6,2,0))*O131),0)</f>
        <v>0</v>
      </c>
      <c r="V131" s="48">
        <f>T131*U131*Sheet1!$B$14</f>
        <v>0</v>
      </c>
      <c r="W131" s="26"/>
      <c r="Y131" s="7"/>
    </row>
    <row r="132" spans="2:25" s="6" customFormat="1">
      <c r="B132" s="7"/>
      <c r="D132" s="22"/>
      <c r="E132" s="65">
        <f t="shared" si="11"/>
        <v>119</v>
      </c>
      <c r="F132" s="65" t="e">
        <f t="shared" si="6"/>
        <v>#N/A</v>
      </c>
      <c r="G132" s="65" t="e">
        <f t="shared" si="7"/>
        <v>#N/A</v>
      </c>
      <c r="H132" s="65">
        <f>_xlfn.IFNA(G132*T132*Sheet1!$B$14,0)</f>
        <v>0</v>
      </c>
      <c r="I132" s="24"/>
      <c r="J132" s="24"/>
      <c r="K132" s="24"/>
      <c r="L132" s="24"/>
      <c r="M132" s="47" t="str">
        <f t="shared" si="8"/>
        <v xml:space="preserve"> - </v>
      </c>
      <c r="N132" s="47" t="e">
        <f>VLOOKUP(M132,Sheet1!$B$31:$C$34,2,0)</f>
        <v>#N/A</v>
      </c>
      <c r="O132" s="25"/>
      <c r="P132" s="47">
        <f t="shared" si="9"/>
        <v>0</v>
      </c>
      <c r="Q132" s="47" t="str">
        <f t="shared" si="10"/>
        <v xml:space="preserve"> - </v>
      </c>
      <c r="R132" s="24"/>
      <c r="S132" s="50">
        <f>_xlfn.IFNA(VLOOKUP(Q132,Sheet1!$B$35:$C$38,2,0),0)</f>
        <v>0</v>
      </c>
      <c r="T132" s="25"/>
      <c r="U132" s="49">
        <f>_xlfn.IFNA(IF(O132&gt;=VLOOKUP(L132,Sheet1!$B$5:$C$6,2,0),1,(1/VLOOKUP(L132,Sheet1!$B$5:$C$6,2,0))*O132),0)</f>
        <v>0</v>
      </c>
      <c r="V132" s="48">
        <f>T132*U132*Sheet1!$B$14</f>
        <v>0</v>
      </c>
      <c r="W132" s="26"/>
      <c r="Y132" s="7"/>
    </row>
    <row r="133" spans="2:25" s="6" customFormat="1">
      <c r="B133" s="7"/>
      <c r="D133" s="22"/>
      <c r="E133" s="65">
        <f t="shared" si="11"/>
        <v>120</v>
      </c>
      <c r="F133" s="65" t="e">
        <f t="shared" si="6"/>
        <v>#N/A</v>
      </c>
      <c r="G133" s="65" t="e">
        <f t="shared" si="7"/>
        <v>#N/A</v>
      </c>
      <c r="H133" s="65">
        <f>_xlfn.IFNA(G133*T133*Sheet1!$B$14,0)</f>
        <v>0</v>
      </c>
      <c r="I133" s="24"/>
      <c r="J133" s="24"/>
      <c r="K133" s="24"/>
      <c r="L133" s="24"/>
      <c r="M133" s="47" t="str">
        <f t="shared" si="8"/>
        <v xml:space="preserve"> - </v>
      </c>
      <c r="N133" s="47" t="e">
        <f>VLOOKUP(M133,Sheet1!$B$31:$C$34,2,0)</f>
        <v>#N/A</v>
      </c>
      <c r="O133" s="25"/>
      <c r="P133" s="47">
        <f t="shared" si="9"/>
        <v>0</v>
      </c>
      <c r="Q133" s="47" t="str">
        <f t="shared" si="10"/>
        <v xml:space="preserve"> - </v>
      </c>
      <c r="R133" s="24"/>
      <c r="S133" s="50">
        <f>_xlfn.IFNA(VLOOKUP(Q133,Sheet1!$B$35:$C$38,2,0),0)</f>
        <v>0</v>
      </c>
      <c r="T133" s="25"/>
      <c r="U133" s="49">
        <f>_xlfn.IFNA(IF(O133&gt;=VLOOKUP(L133,Sheet1!$B$5:$C$6,2,0),1,(1/VLOOKUP(L133,Sheet1!$B$5:$C$6,2,0))*O133),0)</f>
        <v>0</v>
      </c>
      <c r="V133" s="48">
        <f>T133*U133*Sheet1!$B$14</f>
        <v>0</v>
      </c>
      <c r="W133" s="26"/>
      <c r="Y133" s="7"/>
    </row>
    <row r="134" spans="2:25" s="6" customFormat="1">
      <c r="B134" s="7"/>
      <c r="D134" s="22"/>
      <c r="E134" s="65">
        <f t="shared" si="11"/>
        <v>121</v>
      </c>
      <c r="F134" s="65" t="e">
        <f t="shared" si="6"/>
        <v>#N/A</v>
      </c>
      <c r="G134" s="65" t="e">
        <f t="shared" si="7"/>
        <v>#N/A</v>
      </c>
      <c r="H134" s="65">
        <f>_xlfn.IFNA(G134*T134*Sheet1!$B$14,0)</f>
        <v>0</v>
      </c>
      <c r="I134" s="24"/>
      <c r="J134" s="24"/>
      <c r="K134" s="24"/>
      <c r="L134" s="24"/>
      <c r="M134" s="47" t="str">
        <f t="shared" si="8"/>
        <v xml:space="preserve"> - </v>
      </c>
      <c r="N134" s="47" t="e">
        <f>VLOOKUP(M134,Sheet1!$B$31:$C$34,2,0)</f>
        <v>#N/A</v>
      </c>
      <c r="O134" s="25"/>
      <c r="P134" s="47">
        <f t="shared" si="9"/>
        <v>0</v>
      </c>
      <c r="Q134" s="47" t="str">
        <f t="shared" si="10"/>
        <v xml:space="preserve"> - </v>
      </c>
      <c r="R134" s="24"/>
      <c r="S134" s="50">
        <f>_xlfn.IFNA(VLOOKUP(Q134,Sheet1!$B$35:$C$38,2,0),0)</f>
        <v>0</v>
      </c>
      <c r="T134" s="25"/>
      <c r="U134" s="49">
        <f>_xlfn.IFNA(IF(O134&gt;=VLOOKUP(L134,Sheet1!$B$5:$C$6,2,0),1,(1/VLOOKUP(L134,Sheet1!$B$5:$C$6,2,0))*O134),0)</f>
        <v>0</v>
      </c>
      <c r="V134" s="48">
        <f>T134*U134*Sheet1!$B$14</f>
        <v>0</v>
      </c>
      <c r="W134" s="26"/>
      <c r="Y134" s="7"/>
    </row>
    <row r="135" spans="2:25" s="6" customFormat="1">
      <c r="B135" s="7"/>
      <c r="D135" s="22"/>
      <c r="E135" s="65">
        <f t="shared" si="11"/>
        <v>122</v>
      </c>
      <c r="F135" s="65" t="e">
        <f t="shared" si="6"/>
        <v>#N/A</v>
      </c>
      <c r="G135" s="65" t="e">
        <f t="shared" si="7"/>
        <v>#N/A</v>
      </c>
      <c r="H135" s="65">
        <f>_xlfn.IFNA(G135*T135*Sheet1!$B$14,0)</f>
        <v>0</v>
      </c>
      <c r="I135" s="24"/>
      <c r="J135" s="24"/>
      <c r="K135" s="24"/>
      <c r="L135" s="24"/>
      <c r="M135" s="47" t="str">
        <f t="shared" si="8"/>
        <v xml:space="preserve"> - </v>
      </c>
      <c r="N135" s="47" t="e">
        <f>VLOOKUP(M135,Sheet1!$B$31:$C$34,2,0)</f>
        <v>#N/A</v>
      </c>
      <c r="O135" s="25"/>
      <c r="P135" s="47">
        <f t="shared" si="9"/>
        <v>0</v>
      </c>
      <c r="Q135" s="47" t="str">
        <f t="shared" si="10"/>
        <v xml:space="preserve"> - </v>
      </c>
      <c r="R135" s="24"/>
      <c r="S135" s="50">
        <f>_xlfn.IFNA(VLOOKUP(Q135,Sheet1!$B$35:$C$38,2,0),0)</f>
        <v>0</v>
      </c>
      <c r="T135" s="25"/>
      <c r="U135" s="49">
        <f>_xlfn.IFNA(IF(O135&gt;=VLOOKUP(L135,Sheet1!$B$5:$C$6,2,0),1,(1/VLOOKUP(L135,Sheet1!$B$5:$C$6,2,0))*O135),0)</f>
        <v>0</v>
      </c>
      <c r="V135" s="48">
        <f>T135*U135*Sheet1!$B$14</f>
        <v>0</v>
      </c>
      <c r="W135" s="26"/>
      <c r="Y135" s="7"/>
    </row>
    <row r="136" spans="2:25" s="6" customFormat="1">
      <c r="B136" s="7"/>
      <c r="D136" s="22"/>
      <c r="E136" s="65">
        <f t="shared" si="11"/>
        <v>123</v>
      </c>
      <c r="F136" s="65" t="e">
        <f t="shared" si="6"/>
        <v>#N/A</v>
      </c>
      <c r="G136" s="65" t="e">
        <f t="shared" si="7"/>
        <v>#N/A</v>
      </c>
      <c r="H136" s="65">
        <f>_xlfn.IFNA(G136*T136*Sheet1!$B$14,0)</f>
        <v>0</v>
      </c>
      <c r="I136" s="24"/>
      <c r="J136" s="24"/>
      <c r="K136" s="24"/>
      <c r="L136" s="24"/>
      <c r="M136" s="47" t="str">
        <f t="shared" si="8"/>
        <v xml:space="preserve"> - </v>
      </c>
      <c r="N136" s="47" t="e">
        <f>VLOOKUP(M136,Sheet1!$B$31:$C$34,2,0)</f>
        <v>#N/A</v>
      </c>
      <c r="O136" s="25"/>
      <c r="P136" s="47">
        <f t="shared" si="9"/>
        <v>0</v>
      </c>
      <c r="Q136" s="47" t="str">
        <f t="shared" si="10"/>
        <v xml:space="preserve"> - </v>
      </c>
      <c r="R136" s="24"/>
      <c r="S136" s="50">
        <f>_xlfn.IFNA(VLOOKUP(Q136,Sheet1!$B$35:$C$38,2,0),0)</f>
        <v>0</v>
      </c>
      <c r="T136" s="25"/>
      <c r="U136" s="49">
        <f>_xlfn.IFNA(IF(O136&gt;=VLOOKUP(L136,Sheet1!$B$5:$C$6,2,0),1,(1/VLOOKUP(L136,Sheet1!$B$5:$C$6,2,0))*O136),0)</f>
        <v>0</v>
      </c>
      <c r="V136" s="48">
        <f>T136*U136*Sheet1!$B$14</f>
        <v>0</v>
      </c>
      <c r="W136" s="26"/>
      <c r="Y136" s="7"/>
    </row>
    <row r="137" spans="2:25" s="6" customFormat="1">
      <c r="B137" s="7"/>
      <c r="D137" s="22"/>
      <c r="E137" s="65">
        <f t="shared" si="11"/>
        <v>124</v>
      </c>
      <c r="F137" s="65" t="e">
        <f t="shared" si="6"/>
        <v>#N/A</v>
      </c>
      <c r="G137" s="65" t="e">
        <f t="shared" si="7"/>
        <v>#N/A</v>
      </c>
      <c r="H137" s="65">
        <f>_xlfn.IFNA(G137*T137*Sheet1!$B$14,0)</f>
        <v>0</v>
      </c>
      <c r="I137" s="24"/>
      <c r="J137" s="24"/>
      <c r="K137" s="24"/>
      <c r="L137" s="24"/>
      <c r="M137" s="47" t="str">
        <f t="shared" si="8"/>
        <v xml:space="preserve"> - </v>
      </c>
      <c r="N137" s="47" t="e">
        <f>VLOOKUP(M137,Sheet1!$B$31:$C$34,2,0)</f>
        <v>#N/A</v>
      </c>
      <c r="O137" s="25"/>
      <c r="P137" s="47">
        <f t="shared" si="9"/>
        <v>0</v>
      </c>
      <c r="Q137" s="47" t="str">
        <f t="shared" si="10"/>
        <v xml:space="preserve"> - </v>
      </c>
      <c r="R137" s="24"/>
      <c r="S137" s="50">
        <f>_xlfn.IFNA(VLOOKUP(Q137,Sheet1!$B$35:$C$38,2,0),0)</f>
        <v>0</v>
      </c>
      <c r="T137" s="25"/>
      <c r="U137" s="49">
        <f>_xlfn.IFNA(IF(O137&gt;=VLOOKUP(L137,Sheet1!$B$5:$C$6,2,0),1,(1/VLOOKUP(L137,Sheet1!$B$5:$C$6,2,0))*O137),0)</f>
        <v>0</v>
      </c>
      <c r="V137" s="48">
        <f>T137*U137*Sheet1!$B$14</f>
        <v>0</v>
      </c>
      <c r="W137" s="26"/>
      <c r="Y137" s="7"/>
    </row>
    <row r="138" spans="2:25" s="6" customFormat="1">
      <c r="B138" s="7"/>
      <c r="D138" s="22"/>
      <c r="E138" s="65">
        <f t="shared" si="11"/>
        <v>125</v>
      </c>
      <c r="F138" s="65" t="e">
        <f t="shared" si="6"/>
        <v>#N/A</v>
      </c>
      <c r="G138" s="65" t="e">
        <f t="shared" si="7"/>
        <v>#N/A</v>
      </c>
      <c r="H138" s="65">
        <f>_xlfn.IFNA(G138*T138*Sheet1!$B$14,0)</f>
        <v>0</v>
      </c>
      <c r="I138" s="24"/>
      <c r="J138" s="24"/>
      <c r="K138" s="24"/>
      <c r="L138" s="24"/>
      <c r="M138" s="47" t="str">
        <f t="shared" si="8"/>
        <v xml:space="preserve"> - </v>
      </c>
      <c r="N138" s="47" t="e">
        <f>VLOOKUP(M138,Sheet1!$B$31:$C$34,2,0)</f>
        <v>#N/A</v>
      </c>
      <c r="O138" s="25"/>
      <c r="P138" s="47">
        <f t="shared" si="9"/>
        <v>0</v>
      </c>
      <c r="Q138" s="47" t="str">
        <f t="shared" si="10"/>
        <v xml:space="preserve"> - </v>
      </c>
      <c r="R138" s="24"/>
      <c r="S138" s="50">
        <f>_xlfn.IFNA(VLOOKUP(Q138,Sheet1!$B$35:$C$38,2,0),0)</f>
        <v>0</v>
      </c>
      <c r="T138" s="25"/>
      <c r="U138" s="49">
        <f>_xlfn.IFNA(IF(O138&gt;=VLOOKUP(L138,Sheet1!$B$5:$C$6,2,0),1,(1/VLOOKUP(L138,Sheet1!$B$5:$C$6,2,0))*O138),0)</f>
        <v>0</v>
      </c>
      <c r="V138" s="48">
        <f>T138*U138*Sheet1!$B$14</f>
        <v>0</v>
      </c>
      <c r="W138" s="26"/>
      <c r="Y138" s="7"/>
    </row>
    <row r="139" spans="2:25" s="6" customFormat="1">
      <c r="B139" s="7"/>
      <c r="D139" s="22"/>
      <c r="E139" s="65">
        <f t="shared" si="11"/>
        <v>126</v>
      </c>
      <c r="F139" s="65" t="e">
        <f t="shared" si="6"/>
        <v>#N/A</v>
      </c>
      <c r="G139" s="65" t="e">
        <f t="shared" si="7"/>
        <v>#N/A</v>
      </c>
      <c r="H139" s="65">
        <f>_xlfn.IFNA(G139*T139*Sheet1!$B$14,0)</f>
        <v>0</v>
      </c>
      <c r="I139" s="24"/>
      <c r="J139" s="24"/>
      <c r="K139" s="24"/>
      <c r="L139" s="24"/>
      <c r="M139" s="47" t="str">
        <f t="shared" si="8"/>
        <v xml:space="preserve"> - </v>
      </c>
      <c r="N139" s="47" t="e">
        <f>VLOOKUP(M139,Sheet1!$B$31:$C$34,2,0)</f>
        <v>#N/A</v>
      </c>
      <c r="O139" s="25"/>
      <c r="P139" s="47">
        <f t="shared" si="9"/>
        <v>0</v>
      </c>
      <c r="Q139" s="47" t="str">
        <f t="shared" si="10"/>
        <v xml:space="preserve"> - </v>
      </c>
      <c r="R139" s="24"/>
      <c r="S139" s="50">
        <f>_xlfn.IFNA(VLOOKUP(Q139,Sheet1!$B$35:$C$38,2,0),0)</f>
        <v>0</v>
      </c>
      <c r="T139" s="25"/>
      <c r="U139" s="49">
        <f>_xlfn.IFNA(IF(O139&gt;=VLOOKUP(L139,Sheet1!$B$5:$C$6,2,0),1,(1/VLOOKUP(L139,Sheet1!$B$5:$C$6,2,0))*O139),0)</f>
        <v>0</v>
      </c>
      <c r="V139" s="48">
        <f>T139*U139*Sheet1!$B$14</f>
        <v>0</v>
      </c>
      <c r="W139" s="26"/>
      <c r="Y139" s="7"/>
    </row>
    <row r="140" spans="2:25" s="6" customFormat="1">
      <c r="B140" s="7"/>
      <c r="D140" s="22"/>
      <c r="E140" s="65">
        <f t="shared" si="11"/>
        <v>127</v>
      </c>
      <c r="F140" s="65" t="e">
        <f t="shared" si="6"/>
        <v>#N/A</v>
      </c>
      <c r="G140" s="65" t="e">
        <f t="shared" si="7"/>
        <v>#N/A</v>
      </c>
      <c r="H140" s="65">
        <f>_xlfn.IFNA(G140*T140*Sheet1!$B$14,0)</f>
        <v>0</v>
      </c>
      <c r="I140" s="24"/>
      <c r="J140" s="24"/>
      <c r="K140" s="24"/>
      <c r="L140" s="24"/>
      <c r="M140" s="47" t="str">
        <f t="shared" si="8"/>
        <v xml:space="preserve"> - </v>
      </c>
      <c r="N140" s="47" t="e">
        <f>VLOOKUP(M140,Sheet1!$B$31:$C$34,2,0)</f>
        <v>#N/A</v>
      </c>
      <c r="O140" s="25"/>
      <c r="P140" s="47">
        <f t="shared" si="9"/>
        <v>0</v>
      </c>
      <c r="Q140" s="47" t="str">
        <f t="shared" si="10"/>
        <v xml:space="preserve"> - </v>
      </c>
      <c r="R140" s="24"/>
      <c r="S140" s="50">
        <f>_xlfn.IFNA(VLOOKUP(Q140,Sheet1!$B$35:$C$38,2,0),0)</f>
        <v>0</v>
      </c>
      <c r="T140" s="25"/>
      <c r="U140" s="49">
        <f>_xlfn.IFNA(IF(O140&gt;=VLOOKUP(L140,Sheet1!$B$5:$C$6,2,0),1,(1/VLOOKUP(L140,Sheet1!$B$5:$C$6,2,0))*O140),0)</f>
        <v>0</v>
      </c>
      <c r="V140" s="48">
        <f>T140*U140*Sheet1!$B$14</f>
        <v>0</v>
      </c>
      <c r="W140" s="26"/>
      <c r="Y140" s="7"/>
    </row>
    <row r="141" spans="2:25" s="6" customFormat="1">
      <c r="B141" s="7"/>
      <c r="D141" s="22"/>
      <c r="E141" s="65">
        <f t="shared" si="11"/>
        <v>128</v>
      </c>
      <c r="F141" s="65" t="e">
        <f t="shared" si="6"/>
        <v>#N/A</v>
      </c>
      <c r="G141" s="65" t="e">
        <f t="shared" si="7"/>
        <v>#N/A</v>
      </c>
      <c r="H141" s="65">
        <f>_xlfn.IFNA(G141*T141*Sheet1!$B$14,0)</f>
        <v>0</v>
      </c>
      <c r="I141" s="24"/>
      <c r="J141" s="24"/>
      <c r="K141" s="24"/>
      <c r="L141" s="24"/>
      <c r="M141" s="47" t="str">
        <f t="shared" si="8"/>
        <v xml:space="preserve"> - </v>
      </c>
      <c r="N141" s="47" t="e">
        <f>VLOOKUP(M141,Sheet1!$B$31:$C$34,2,0)</f>
        <v>#N/A</v>
      </c>
      <c r="O141" s="25"/>
      <c r="P141" s="47">
        <f t="shared" si="9"/>
        <v>0</v>
      </c>
      <c r="Q141" s="47" t="str">
        <f t="shared" si="10"/>
        <v xml:space="preserve"> - </v>
      </c>
      <c r="R141" s="24"/>
      <c r="S141" s="50">
        <f>_xlfn.IFNA(VLOOKUP(Q141,Sheet1!$B$35:$C$38,2,0),0)</f>
        <v>0</v>
      </c>
      <c r="T141" s="25"/>
      <c r="U141" s="49">
        <f>_xlfn.IFNA(IF(O141&gt;=VLOOKUP(L141,Sheet1!$B$5:$C$6,2,0),1,(1/VLOOKUP(L141,Sheet1!$B$5:$C$6,2,0))*O141),0)</f>
        <v>0</v>
      </c>
      <c r="V141" s="48">
        <f>T141*U141*Sheet1!$B$14</f>
        <v>0</v>
      </c>
      <c r="W141" s="26"/>
      <c r="Y141" s="7"/>
    </row>
    <row r="142" spans="2:25" s="6" customFormat="1">
      <c r="B142" s="7"/>
      <c r="D142" s="22"/>
      <c r="E142" s="65">
        <f t="shared" si="11"/>
        <v>129</v>
      </c>
      <c r="F142" s="65" t="e">
        <f t="shared" si="6"/>
        <v>#N/A</v>
      </c>
      <c r="G142" s="65" t="e">
        <f t="shared" si="7"/>
        <v>#N/A</v>
      </c>
      <c r="H142" s="65">
        <f>_xlfn.IFNA(G142*T142*Sheet1!$B$14,0)</f>
        <v>0</v>
      </c>
      <c r="I142" s="24"/>
      <c r="J142" s="24"/>
      <c r="K142" s="24"/>
      <c r="L142" s="24"/>
      <c r="M142" s="47" t="str">
        <f t="shared" si="8"/>
        <v xml:space="preserve"> - </v>
      </c>
      <c r="N142" s="47" t="e">
        <f>VLOOKUP(M142,Sheet1!$B$31:$C$34,2,0)</f>
        <v>#N/A</v>
      </c>
      <c r="O142" s="25"/>
      <c r="P142" s="47">
        <f t="shared" si="9"/>
        <v>0</v>
      </c>
      <c r="Q142" s="47" t="str">
        <f t="shared" si="10"/>
        <v xml:space="preserve"> - </v>
      </c>
      <c r="R142" s="24"/>
      <c r="S142" s="50">
        <f>_xlfn.IFNA(VLOOKUP(Q142,Sheet1!$B$35:$C$38,2,0),0)</f>
        <v>0</v>
      </c>
      <c r="T142" s="25"/>
      <c r="U142" s="49">
        <f>_xlfn.IFNA(IF(O142&gt;=VLOOKUP(L142,Sheet1!$B$5:$C$6,2,0),1,(1/VLOOKUP(L142,Sheet1!$B$5:$C$6,2,0))*O142),0)</f>
        <v>0</v>
      </c>
      <c r="V142" s="48">
        <f>T142*U142*Sheet1!$B$14</f>
        <v>0</v>
      </c>
      <c r="W142" s="26"/>
      <c r="Y142" s="7"/>
    </row>
    <row r="143" spans="2:25" s="6" customFormat="1">
      <c r="B143" s="7"/>
      <c r="D143" s="22"/>
      <c r="E143" s="65">
        <f t="shared" si="11"/>
        <v>130</v>
      </c>
      <c r="F143" s="65" t="e">
        <f t="shared" ref="F143:F206" si="12">MATCH(D143,$D$14:$D$300,0)</f>
        <v>#N/A</v>
      </c>
      <c r="G143" s="65" t="e">
        <f t="shared" ref="G143:G206" si="13">IF(IF(E143=F143,SUMIF($D$14:$D$300,D143,$U$14:$U$300),0)&gt;1,1,IF(E143=F143,SUMIF($D$14:$D$300,D143,$U$14:$U$300),0))</f>
        <v>#N/A</v>
      </c>
      <c r="H143" s="65">
        <f>_xlfn.IFNA(G143*T143*Sheet1!$B$14,0)</f>
        <v>0</v>
      </c>
      <c r="I143" s="24"/>
      <c r="J143" s="24"/>
      <c r="K143" s="24"/>
      <c r="L143" s="24"/>
      <c r="M143" s="47" t="str">
        <f t="shared" ref="M143:M206" si="14">K143&amp;" - "&amp;L143</f>
        <v xml:space="preserve"> - </v>
      </c>
      <c r="N143" s="47" t="e">
        <f>VLOOKUP(M143,Sheet1!$B$31:$C$34,2,0)</f>
        <v>#N/A</v>
      </c>
      <c r="O143" s="25"/>
      <c r="P143" s="47">
        <f t="shared" ref="P143:P206" si="15">_xlfn.IFNA(N143*O143,0)</f>
        <v>0</v>
      </c>
      <c r="Q143" s="47" t="str">
        <f t="shared" ref="Q143:Q206" si="16">K143&amp;" - "&amp;R143</f>
        <v xml:space="preserve"> - </v>
      </c>
      <c r="R143" s="24"/>
      <c r="S143" s="50">
        <f>_xlfn.IFNA(VLOOKUP(Q143,Sheet1!$B$35:$C$38,2,0),0)</f>
        <v>0</v>
      </c>
      <c r="T143" s="25"/>
      <c r="U143" s="49">
        <f>_xlfn.IFNA(IF(O143&gt;=VLOOKUP(L143,Sheet1!$B$5:$C$6,2,0),1,(1/VLOOKUP(L143,Sheet1!$B$5:$C$6,2,0))*O143),0)</f>
        <v>0</v>
      </c>
      <c r="V143" s="48">
        <f>T143*U143*Sheet1!$B$14</f>
        <v>0</v>
      </c>
      <c r="W143" s="26"/>
      <c r="Y143" s="7"/>
    </row>
    <row r="144" spans="2:25" s="6" customFormat="1">
      <c r="B144" s="7"/>
      <c r="D144" s="22"/>
      <c r="E144" s="65">
        <f t="shared" ref="E144:E207" si="17">E143+1</f>
        <v>131</v>
      </c>
      <c r="F144" s="65" t="e">
        <f t="shared" si="12"/>
        <v>#N/A</v>
      </c>
      <c r="G144" s="65" t="e">
        <f t="shared" si="13"/>
        <v>#N/A</v>
      </c>
      <c r="H144" s="65">
        <f>_xlfn.IFNA(G144*T144*Sheet1!$B$14,0)</f>
        <v>0</v>
      </c>
      <c r="I144" s="24"/>
      <c r="J144" s="24"/>
      <c r="K144" s="24"/>
      <c r="L144" s="24"/>
      <c r="M144" s="47" t="str">
        <f t="shared" si="14"/>
        <v xml:space="preserve"> - </v>
      </c>
      <c r="N144" s="47" t="e">
        <f>VLOOKUP(M144,Sheet1!$B$31:$C$34,2,0)</f>
        <v>#N/A</v>
      </c>
      <c r="O144" s="25"/>
      <c r="P144" s="47">
        <f t="shared" si="15"/>
        <v>0</v>
      </c>
      <c r="Q144" s="47" t="str">
        <f t="shared" si="16"/>
        <v xml:space="preserve"> - </v>
      </c>
      <c r="R144" s="24"/>
      <c r="S144" s="50">
        <f>_xlfn.IFNA(VLOOKUP(Q144,Sheet1!$B$35:$C$38,2,0),0)</f>
        <v>0</v>
      </c>
      <c r="T144" s="25"/>
      <c r="U144" s="49">
        <f>_xlfn.IFNA(IF(O144&gt;=VLOOKUP(L144,Sheet1!$B$5:$C$6,2,0),1,(1/VLOOKUP(L144,Sheet1!$B$5:$C$6,2,0))*O144),0)</f>
        <v>0</v>
      </c>
      <c r="V144" s="48">
        <f>T144*U144*Sheet1!$B$14</f>
        <v>0</v>
      </c>
      <c r="W144" s="26"/>
      <c r="Y144" s="7"/>
    </row>
    <row r="145" spans="2:25" s="6" customFormat="1">
      <c r="B145" s="7"/>
      <c r="D145" s="22"/>
      <c r="E145" s="65">
        <f t="shared" si="17"/>
        <v>132</v>
      </c>
      <c r="F145" s="65" t="e">
        <f t="shared" si="12"/>
        <v>#N/A</v>
      </c>
      <c r="G145" s="65" t="e">
        <f t="shared" si="13"/>
        <v>#N/A</v>
      </c>
      <c r="H145" s="65">
        <f>_xlfn.IFNA(G145*T145*Sheet1!$B$14,0)</f>
        <v>0</v>
      </c>
      <c r="I145" s="24"/>
      <c r="J145" s="24"/>
      <c r="K145" s="24"/>
      <c r="L145" s="24"/>
      <c r="M145" s="47" t="str">
        <f t="shared" si="14"/>
        <v xml:space="preserve"> - </v>
      </c>
      <c r="N145" s="47" t="e">
        <f>VLOOKUP(M145,Sheet1!$B$31:$C$34,2,0)</f>
        <v>#N/A</v>
      </c>
      <c r="O145" s="25"/>
      <c r="P145" s="47">
        <f t="shared" si="15"/>
        <v>0</v>
      </c>
      <c r="Q145" s="47" t="str">
        <f t="shared" si="16"/>
        <v xml:space="preserve"> - </v>
      </c>
      <c r="R145" s="24"/>
      <c r="S145" s="50">
        <f>_xlfn.IFNA(VLOOKUP(Q145,Sheet1!$B$35:$C$38,2,0),0)</f>
        <v>0</v>
      </c>
      <c r="T145" s="25"/>
      <c r="U145" s="49">
        <f>_xlfn.IFNA(IF(O145&gt;=VLOOKUP(L145,Sheet1!$B$5:$C$6,2,0),1,(1/VLOOKUP(L145,Sheet1!$B$5:$C$6,2,0))*O145),0)</f>
        <v>0</v>
      </c>
      <c r="V145" s="48">
        <f>T145*U145*Sheet1!$B$14</f>
        <v>0</v>
      </c>
      <c r="W145" s="26"/>
      <c r="Y145" s="7"/>
    </row>
    <row r="146" spans="2:25" s="6" customFormat="1">
      <c r="B146" s="7"/>
      <c r="D146" s="22"/>
      <c r="E146" s="65">
        <f t="shared" si="17"/>
        <v>133</v>
      </c>
      <c r="F146" s="65" t="e">
        <f t="shared" si="12"/>
        <v>#N/A</v>
      </c>
      <c r="G146" s="65" t="e">
        <f t="shared" si="13"/>
        <v>#N/A</v>
      </c>
      <c r="H146" s="65">
        <f>_xlfn.IFNA(G146*T146*Sheet1!$B$14,0)</f>
        <v>0</v>
      </c>
      <c r="I146" s="24"/>
      <c r="J146" s="24"/>
      <c r="K146" s="24"/>
      <c r="L146" s="24"/>
      <c r="M146" s="47" t="str">
        <f t="shared" si="14"/>
        <v xml:space="preserve"> - </v>
      </c>
      <c r="N146" s="47" t="e">
        <f>VLOOKUP(M146,Sheet1!$B$31:$C$34,2,0)</f>
        <v>#N/A</v>
      </c>
      <c r="O146" s="25"/>
      <c r="P146" s="47">
        <f t="shared" si="15"/>
        <v>0</v>
      </c>
      <c r="Q146" s="47" t="str">
        <f t="shared" si="16"/>
        <v xml:space="preserve"> - </v>
      </c>
      <c r="R146" s="24"/>
      <c r="S146" s="50">
        <f>_xlfn.IFNA(VLOOKUP(Q146,Sheet1!$B$35:$C$38,2,0),0)</f>
        <v>0</v>
      </c>
      <c r="T146" s="25"/>
      <c r="U146" s="49">
        <f>_xlfn.IFNA(IF(O146&gt;=VLOOKUP(L146,Sheet1!$B$5:$C$6,2,0),1,(1/VLOOKUP(L146,Sheet1!$B$5:$C$6,2,0))*O146),0)</f>
        <v>0</v>
      </c>
      <c r="V146" s="48">
        <f>T146*U146*Sheet1!$B$14</f>
        <v>0</v>
      </c>
      <c r="W146" s="26"/>
      <c r="Y146" s="7"/>
    </row>
    <row r="147" spans="2:25" s="6" customFormat="1">
      <c r="B147" s="7"/>
      <c r="D147" s="22"/>
      <c r="E147" s="65">
        <f t="shared" si="17"/>
        <v>134</v>
      </c>
      <c r="F147" s="65" t="e">
        <f t="shared" si="12"/>
        <v>#N/A</v>
      </c>
      <c r="G147" s="65" t="e">
        <f t="shared" si="13"/>
        <v>#N/A</v>
      </c>
      <c r="H147" s="65">
        <f>_xlfn.IFNA(G147*T147*Sheet1!$B$14,0)</f>
        <v>0</v>
      </c>
      <c r="I147" s="24"/>
      <c r="J147" s="24"/>
      <c r="K147" s="24"/>
      <c r="L147" s="24"/>
      <c r="M147" s="47" t="str">
        <f t="shared" si="14"/>
        <v xml:space="preserve"> - </v>
      </c>
      <c r="N147" s="47" t="e">
        <f>VLOOKUP(M147,Sheet1!$B$31:$C$34,2,0)</f>
        <v>#N/A</v>
      </c>
      <c r="O147" s="25"/>
      <c r="P147" s="47">
        <f t="shared" si="15"/>
        <v>0</v>
      </c>
      <c r="Q147" s="47" t="str">
        <f t="shared" si="16"/>
        <v xml:space="preserve"> - </v>
      </c>
      <c r="R147" s="24"/>
      <c r="S147" s="50">
        <f>_xlfn.IFNA(VLOOKUP(Q147,Sheet1!$B$35:$C$38,2,0),0)</f>
        <v>0</v>
      </c>
      <c r="T147" s="25"/>
      <c r="U147" s="49">
        <f>_xlfn.IFNA(IF(O147&gt;=VLOOKUP(L147,Sheet1!$B$5:$C$6,2,0),1,(1/VLOOKUP(L147,Sheet1!$B$5:$C$6,2,0))*O147),0)</f>
        <v>0</v>
      </c>
      <c r="V147" s="48">
        <f>T147*U147*Sheet1!$B$14</f>
        <v>0</v>
      </c>
      <c r="W147" s="26"/>
      <c r="Y147" s="7"/>
    </row>
    <row r="148" spans="2:25" s="6" customFormat="1">
      <c r="B148" s="7"/>
      <c r="D148" s="22"/>
      <c r="E148" s="65">
        <f t="shared" si="17"/>
        <v>135</v>
      </c>
      <c r="F148" s="65" t="e">
        <f t="shared" si="12"/>
        <v>#N/A</v>
      </c>
      <c r="G148" s="65" t="e">
        <f t="shared" si="13"/>
        <v>#N/A</v>
      </c>
      <c r="H148" s="65">
        <f>_xlfn.IFNA(G148*T148*Sheet1!$B$14,0)</f>
        <v>0</v>
      </c>
      <c r="I148" s="24"/>
      <c r="J148" s="24"/>
      <c r="K148" s="24"/>
      <c r="L148" s="24"/>
      <c r="M148" s="47" t="str">
        <f t="shared" si="14"/>
        <v xml:space="preserve"> - </v>
      </c>
      <c r="N148" s="47" t="e">
        <f>VLOOKUP(M148,Sheet1!$B$31:$C$34,2,0)</f>
        <v>#N/A</v>
      </c>
      <c r="O148" s="25"/>
      <c r="P148" s="47">
        <f t="shared" si="15"/>
        <v>0</v>
      </c>
      <c r="Q148" s="47" t="str">
        <f t="shared" si="16"/>
        <v xml:space="preserve"> - </v>
      </c>
      <c r="R148" s="24"/>
      <c r="S148" s="50">
        <f>_xlfn.IFNA(VLOOKUP(Q148,Sheet1!$B$35:$C$38,2,0),0)</f>
        <v>0</v>
      </c>
      <c r="T148" s="25"/>
      <c r="U148" s="49">
        <f>_xlfn.IFNA(IF(O148&gt;=VLOOKUP(L148,Sheet1!$B$5:$C$6,2,0),1,(1/VLOOKUP(L148,Sheet1!$B$5:$C$6,2,0))*O148),0)</f>
        <v>0</v>
      </c>
      <c r="V148" s="48">
        <f>T148*U148*Sheet1!$B$14</f>
        <v>0</v>
      </c>
      <c r="W148" s="26"/>
      <c r="Y148" s="7"/>
    </row>
    <row r="149" spans="2:25" s="6" customFormat="1">
      <c r="B149" s="7"/>
      <c r="D149" s="22"/>
      <c r="E149" s="65">
        <f t="shared" si="17"/>
        <v>136</v>
      </c>
      <c r="F149" s="65" t="e">
        <f t="shared" si="12"/>
        <v>#N/A</v>
      </c>
      <c r="G149" s="65" t="e">
        <f t="shared" si="13"/>
        <v>#N/A</v>
      </c>
      <c r="H149" s="65">
        <f>_xlfn.IFNA(G149*T149*Sheet1!$B$14,0)</f>
        <v>0</v>
      </c>
      <c r="I149" s="24"/>
      <c r="J149" s="24"/>
      <c r="K149" s="24"/>
      <c r="L149" s="24"/>
      <c r="M149" s="47" t="str">
        <f t="shared" si="14"/>
        <v xml:space="preserve"> - </v>
      </c>
      <c r="N149" s="47" t="e">
        <f>VLOOKUP(M149,Sheet1!$B$31:$C$34,2,0)</f>
        <v>#N/A</v>
      </c>
      <c r="O149" s="25"/>
      <c r="P149" s="47">
        <f t="shared" si="15"/>
        <v>0</v>
      </c>
      <c r="Q149" s="47" t="str">
        <f t="shared" si="16"/>
        <v xml:space="preserve"> - </v>
      </c>
      <c r="R149" s="24"/>
      <c r="S149" s="50">
        <f>_xlfn.IFNA(VLOOKUP(Q149,Sheet1!$B$35:$C$38,2,0),0)</f>
        <v>0</v>
      </c>
      <c r="T149" s="25"/>
      <c r="U149" s="49">
        <f>_xlfn.IFNA(IF(O149&gt;=VLOOKUP(L149,Sheet1!$B$5:$C$6,2,0),1,(1/VLOOKUP(L149,Sheet1!$B$5:$C$6,2,0))*O149),0)</f>
        <v>0</v>
      </c>
      <c r="V149" s="48">
        <f>T149*U149*Sheet1!$B$14</f>
        <v>0</v>
      </c>
      <c r="W149" s="26"/>
      <c r="Y149" s="7"/>
    </row>
    <row r="150" spans="2:25" s="6" customFormat="1">
      <c r="B150" s="7"/>
      <c r="D150" s="22"/>
      <c r="E150" s="65">
        <f t="shared" si="17"/>
        <v>137</v>
      </c>
      <c r="F150" s="65" t="e">
        <f t="shared" si="12"/>
        <v>#N/A</v>
      </c>
      <c r="G150" s="65" t="e">
        <f t="shared" si="13"/>
        <v>#N/A</v>
      </c>
      <c r="H150" s="65">
        <f>_xlfn.IFNA(G150*T150*Sheet1!$B$14,0)</f>
        <v>0</v>
      </c>
      <c r="I150" s="24"/>
      <c r="J150" s="24"/>
      <c r="K150" s="24"/>
      <c r="L150" s="24"/>
      <c r="M150" s="47" t="str">
        <f t="shared" si="14"/>
        <v xml:space="preserve"> - </v>
      </c>
      <c r="N150" s="47" t="e">
        <f>VLOOKUP(M150,Sheet1!$B$31:$C$34,2,0)</f>
        <v>#N/A</v>
      </c>
      <c r="O150" s="25"/>
      <c r="P150" s="47">
        <f t="shared" si="15"/>
        <v>0</v>
      </c>
      <c r="Q150" s="47" t="str">
        <f t="shared" si="16"/>
        <v xml:space="preserve"> - </v>
      </c>
      <c r="R150" s="24"/>
      <c r="S150" s="50">
        <f>_xlfn.IFNA(VLOOKUP(Q150,Sheet1!$B$35:$C$38,2,0),0)</f>
        <v>0</v>
      </c>
      <c r="T150" s="25"/>
      <c r="U150" s="49">
        <f>_xlfn.IFNA(IF(O150&gt;=VLOOKUP(L150,Sheet1!$B$5:$C$6,2,0),1,(1/VLOOKUP(L150,Sheet1!$B$5:$C$6,2,0))*O150),0)</f>
        <v>0</v>
      </c>
      <c r="V150" s="48">
        <f>T150*U150*Sheet1!$B$14</f>
        <v>0</v>
      </c>
      <c r="W150" s="26"/>
      <c r="Y150" s="7"/>
    </row>
    <row r="151" spans="2:25" s="6" customFormat="1">
      <c r="B151" s="7"/>
      <c r="D151" s="22"/>
      <c r="E151" s="65">
        <f t="shared" si="17"/>
        <v>138</v>
      </c>
      <c r="F151" s="65" t="e">
        <f t="shared" si="12"/>
        <v>#N/A</v>
      </c>
      <c r="G151" s="65" t="e">
        <f t="shared" si="13"/>
        <v>#N/A</v>
      </c>
      <c r="H151" s="65">
        <f>_xlfn.IFNA(G151*T151*Sheet1!$B$14,0)</f>
        <v>0</v>
      </c>
      <c r="I151" s="24"/>
      <c r="J151" s="24"/>
      <c r="K151" s="24"/>
      <c r="L151" s="24"/>
      <c r="M151" s="47" t="str">
        <f t="shared" si="14"/>
        <v xml:space="preserve"> - </v>
      </c>
      <c r="N151" s="47" t="e">
        <f>VLOOKUP(M151,Sheet1!$B$31:$C$34,2,0)</f>
        <v>#N/A</v>
      </c>
      <c r="O151" s="25"/>
      <c r="P151" s="47">
        <f t="shared" si="15"/>
        <v>0</v>
      </c>
      <c r="Q151" s="47" t="str">
        <f t="shared" si="16"/>
        <v xml:space="preserve"> - </v>
      </c>
      <c r="R151" s="24"/>
      <c r="S151" s="50">
        <f>_xlfn.IFNA(VLOOKUP(Q151,Sheet1!$B$35:$C$38,2,0),0)</f>
        <v>0</v>
      </c>
      <c r="T151" s="25"/>
      <c r="U151" s="49">
        <f>_xlfn.IFNA(IF(O151&gt;=VLOOKUP(L151,Sheet1!$B$5:$C$6,2,0),1,(1/VLOOKUP(L151,Sheet1!$B$5:$C$6,2,0))*O151),0)</f>
        <v>0</v>
      </c>
      <c r="V151" s="48">
        <f>T151*U151*Sheet1!$B$14</f>
        <v>0</v>
      </c>
      <c r="W151" s="26"/>
      <c r="Y151" s="7"/>
    </row>
    <row r="152" spans="2:25" s="6" customFormat="1">
      <c r="B152" s="7"/>
      <c r="D152" s="22"/>
      <c r="E152" s="65">
        <f t="shared" si="17"/>
        <v>139</v>
      </c>
      <c r="F152" s="65" t="e">
        <f t="shared" si="12"/>
        <v>#N/A</v>
      </c>
      <c r="G152" s="65" t="e">
        <f t="shared" si="13"/>
        <v>#N/A</v>
      </c>
      <c r="H152" s="65">
        <f>_xlfn.IFNA(G152*T152*Sheet1!$B$14,0)</f>
        <v>0</v>
      </c>
      <c r="I152" s="24"/>
      <c r="J152" s="24"/>
      <c r="K152" s="24"/>
      <c r="L152" s="24"/>
      <c r="M152" s="47" t="str">
        <f t="shared" si="14"/>
        <v xml:space="preserve"> - </v>
      </c>
      <c r="N152" s="47" t="e">
        <f>VLOOKUP(M152,Sheet1!$B$31:$C$34,2,0)</f>
        <v>#N/A</v>
      </c>
      <c r="O152" s="25"/>
      <c r="P152" s="47">
        <f t="shared" si="15"/>
        <v>0</v>
      </c>
      <c r="Q152" s="47" t="str">
        <f t="shared" si="16"/>
        <v xml:space="preserve"> - </v>
      </c>
      <c r="R152" s="24"/>
      <c r="S152" s="50">
        <f>_xlfn.IFNA(VLOOKUP(Q152,Sheet1!$B$35:$C$38,2,0),0)</f>
        <v>0</v>
      </c>
      <c r="T152" s="25"/>
      <c r="U152" s="49">
        <f>_xlfn.IFNA(IF(O152&gt;=VLOOKUP(L152,Sheet1!$B$5:$C$6,2,0),1,(1/VLOOKUP(L152,Sheet1!$B$5:$C$6,2,0))*O152),0)</f>
        <v>0</v>
      </c>
      <c r="V152" s="48">
        <f>T152*U152*Sheet1!$B$14</f>
        <v>0</v>
      </c>
      <c r="W152" s="26"/>
      <c r="Y152" s="7"/>
    </row>
    <row r="153" spans="2:25" s="6" customFormat="1">
      <c r="B153" s="7"/>
      <c r="D153" s="22"/>
      <c r="E153" s="65">
        <f t="shared" si="17"/>
        <v>140</v>
      </c>
      <c r="F153" s="65" t="e">
        <f t="shared" si="12"/>
        <v>#N/A</v>
      </c>
      <c r="G153" s="65" t="e">
        <f t="shared" si="13"/>
        <v>#N/A</v>
      </c>
      <c r="H153" s="65">
        <f>_xlfn.IFNA(G153*T153*Sheet1!$B$14,0)</f>
        <v>0</v>
      </c>
      <c r="I153" s="24"/>
      <c r="J153" s="24"/>
      <c r="K153" s="24"/>
      <c r="L153" s="24"/>
      <c r="M153" s="47" t="str">
        <f t="shared" si="14"/>
        <v xml:space="preserve"> - </v>
      </c>
      <c r="N153" s="47" t="e">
        <f>VLOOKUP(M153,Sheet1!$B$31:$C$34,2,0)</f>
        <v>#N/A</v>
      </c>
      <c r="O153" s="25"/>
      <c r="P153" s="47">
        <f t="shared" si="15"/>
        <v>0</v>
      </c>
      <c r="Q153" s="47" t="str">
        <f t="shared" si="16"/>
        <v xml:space="preserve"> - </v>
      </c>
      <c r="R153" s="24"/>
      <c r="S153" s="50">
        <f>_xlfn.IFNA(VLOOKUP(Q153,Sheet1!$B$35:$C$38,2,0),0)</f>
        <v>0</v>
      </c>
      <c r="T153" s="25"/>
      <c r="U153" s="49">
        <f>_xlfn.IFNA(IF(O153&gt;=VLOOKUP(L153,Sheet1!$B$5:$C$6,2,0),1,(1/VLOOKUP(L153,Sheet1!$B$5:$C$6,2,0))*O153),0)</f>
        <v>0</v>
      </c>
      <c r="V153" s="48">
        <f>T153*U153*Sheet1!$B$14</f>
        <v>0</v>
      </c>
      <c r="W153" s="26"/>
      <c r="Y153" s="7"/>
    </row>
    <row r="154" spans="2:25" s="6" customFormat="1">
      <c r="B154" s="7"/>
      <c r="D154" s="22"/>
      <c r="E154" s="65">
        <f t="shared" si="17"/>
        <v>141</v>
      </c>
      <c r="F154" s="65" t="e">
        <f t="shared" si="12"/>
        <v>#N/A</v>
      </c>
      <c r="G154" s="65" t="e">
        <f t="shared" si="13"/>
        <v>#N/A</v>
      </c>
      <c r="H154" s="65">
        <f>_xlfn.IFNA(G154*T154*Sheet1!$B$14,0)</f>
        <v>0</v>
      </c>
      <c r="I154" s="24"/>
      <c r="J154" s="24"/>
      <c r="K154" s="24"/>
      <c r="L154" s="24"/>
      <c r="M154" s="47" t="str">
        <f t="shared" si="14"/>
        <v xml:space="preserve"> - </v>
      </c>
      <c r="N154" s="47" t="e">
        <f>VLOOKUP(M154,Sheet1!$B$31:$C$34,2,0)</f>
        <v>#N/A</v>
      </c>
      <c r="O154" s="25"/>
      <c r="P154" s="47">
        <f t="shared" si="15"/>
        <v>0</v>
      </c>
      <c r="Q154" s="47" t="str">
        <f t="shared" si="16"/>
        <v xml:space="preserve"> - </v>
      </c>
      <c r="R154" s="24"/>
      <c r="S154" s="50">
        <f>_xlfn.IFNA(VLOOKUP(Q154,Sheet1!$B$35:$C$38,2,0),0)</f>
        <v>0</v>
      </c>
      <c r="T154" s="25"/>
      <c r="U154" s="49">
        <f>_xlfn.IFNA(IF(O154&gt;=VLOOKUP(L154,Sheet1!$B$5:$C$6,2,0),1,(1/VLOOKUP(L154,Sheet1!$B$5:$C$6,2,0))*O154),0)</f>
        <v>0</v>
      </c>
      <c r="V154" s="48">
        <f>T154*U154*Sheet1!$B$14</f>
        <v>0</v>
      </c>
      <c r="W154" s="26"/>
      <c r="Y154" s="7"/>
    </row>
    <row r="155" spans="2:25" s="6" customFormat="1">
      <c r="B155" s="7"/>
      <c r="D155" s="22"/>
      <c r="E155" s="65">
        <f t="shared" si="17"/>
        <v>142</v>
      </c>
      <c r="F155" s="65" t="e">
        <f t="shared" si="12"/>
        <v>#N/A</v>
      </c>
      <c r="G155" s="65" t="e">
        <f t="shared" si="13"/>
        <v>#N/A</v>
      </c>
      <c r="H155" s="65">
        <f>_xlfn.IFNA(G155*T155*Sheet1!$B$14,0)</f>
        <v>0</v>
      </c>
      <c r="I155" s="24"/>
      <c r="J155" s="24"/>
      <c r="K155" s="24"/>
      <c r="L155" s="24"/>
      <c r="M155" s="47" t="str">
        <f t="shared" si="14"/>
        <v xml:space="preserve"> - </v>
      </c>
      <c r="N155" s="47" t="e">
        <f>VLOOKUP(M155,Sheet1!$B$31:$C$34,2,0)</f>
        <v>#N/A</v>
      </c>
      <c r="O155" s="25"/>
      <c r="P155" s="47">
        <f t="shared" si="15"/>
        <v>0</v>
      </c>
      <c r="Q155" s="47" t="str">
        <f t="shared" si="16"/>
        <v xml:space="preserve"> - </v>
      </c>
      <c r="R155" s="24"/>
      <c r="S155" s="50">
        <f>_xlfn.IFNA(VLOOKUP(Q155,Sheet1!$B$35:$C$38,2,0),0)</f>
        <v>0</v>
      </c>
      <c r="T155" s="25"/>
      <c r="U155" s="49">
        <f>_xlfn.IFNA(IF(O155&gt;=VLOOKUP(L155,Sheet1!$B$5:$C$6,2,0),1,(1/VLOOKUP(L155,Sheet1!$B$5:$C$6,2,0))*O155),0)</f>
        <v>0</v>
      </c>
      <c r="V155" s="48">
        <f>T155*U155*Sheet1!$B$14</f>
        <v>0</v>
      </c>
      <c r="W155" s="26"/>
      <c r="Y155" s="7"/>
    </row>
    <row r="156" spans="2:25" s="6" customFormat="1">
      <c r="B156" s="7"/>
      <c r="D156" s="22"/>
      <c r="E156" s="65">
        <f t="shared" si="17"/>
        <v>143</v>
      </c>
      <c r="F156" s="65" t="e">
        <f t="shared" si="12"/>
        <v>#N/A</v>
      </c>
      <c r="G156" s="65" t="e">
        <f t="shared" si="13"/>
        <v>#N/A</v>
      </c>
      <c r="H156" s="65">
        <f>_xlfn.IFNA(G156*T156*Sheet1!$B$14,0)</f>
        <v>0</v>
      </c>
      <c r="I156" s="24"/>
      <c r="J156" s="24"/>
      <c r="K156" s="24"/>
      <c r="L156" s="24"/>
      <c r="M156" s="47" t="str">
        <f t="shared" si="14"/>
        <v xml:space="preserve"> - </v>
      </c>
      <c r="N156" s="47" t="e">
        <f>VLOOKUP(M156,Sheet1!$B$31:$C$34,2,0)</f>
        <v>#N/A</v>
      </c>
      <c r="O156" s="25"/>
      <c r="P156" s="47">
        <f t="shared" si="15"/>
        <v>0</v>
      </c>
      <c r="Q156" s="47" t="str">
        <f t="shared" si="16"/>
        <v xml:space="preserve"> - </v>
      </c>
      <c r="R156" s="24"/>
      <c r="S156" s="50">
        <f>_xlfn.IFNA(VLOOKUP(Q156,Sheet1!$B$35:$C$38,2,0),0)</f>
        <v>0</v>
      </c>
      <c r="T156" s="25"/>
      <c r="U156" s="49">
        <f>_xlfn.IFNA(IF(O156&gt;=VLOOKUP(L156,Sheet1!$B$5:$C$6,2,0),1,(1/VLOOKUP(L156,Sheet1!$B$5:$C$6,2,0))*O156),0)</f>
        <v>0</v>
      </c>
      <c r="V156" s="48">
        <f>T156*U156*Sheet1!$B$14</f>
        <v>0</v>
      </c>
      <c r="W156" s="26"/>
      <c r="Y156" s="7"/>
    </row>
    <row r="157" spans="2:25" s="6" customFormat="1">
      <c r="B157" s="7"/>
      <c r="D157" s="22"/>
      <c r="E157" s="65">
        <f t="shared" si="17"/>
        <v>144</v>
      </c>
      <c r="F157" s="65" t="e">
        <f t="shared" si="12"/>
        <v>#N/A</v>
      </c>
      <c r="G157" s="65" t="e">
        <f t="shared" si="13"/>
        <v>#N/A</v>
      </c>
      <c r="H157" s="65">
        <f>_xlfn.IFNA(G157*T157*Sheet1!$B$14,0)</f>
        <v>0</v>
      </c>
      <c r="I157" s="24"/>
      <c r="J157" s="24"/>
      <c r="K157" s="24"/>
      <c r="L157" s="24"/>
      <c r="M157" s="47" t="str">
        <f t="shared" si="14"/>
        <v xml:space="preserve"> - </v>
      </c>
      <c r="N157" s="47" t="e">
        <f>VLOOKUP(M157,Sheet1!$B$31:$C$34,2,0)</f>
        <v>#N/A</v>
      </c>
      <c r="O157" s="25"/>
      <c r="P157" s="47">
        <f t="shared" si="15"/>
        <v>0</v>
      </c>
      <c r="Q157" s="47" t="str">
        <f t="shared" si="16"/>
        <v xml:space="preserve"> - </v>
      </c>
      <c r="R157" s="24"/>
      <c r="S157" s="50">
        <f>_xlfn.IFNA(VLOOKUP(Q157,Sheet1!$B$35:$C$38,2,0),0)</f>
        <v>0</v>
      </c>
      <c r="T157" s="25"/>
      <c r="U157" s="49">
        <f>_xlfn.IFNA(IF(O157&gt;=VLOOKUP(L157,Sheet1!$B$5:$C$6,2,0),1,(1/VLOOKUP(L157,Sheet1!$B$5:$C$6,2,0))*O157),0)</f>
        <v>0</v>
      </c>
      <c r="V157" s="48">
        <f>T157*U157*Sheet1!$B$14</f>
        <v>0</v>
      </c>
      <c r="W157" s="26"/>
      <c r="Y157" s="7"/>
    </row>
    <row r="158" spans="2:25" s="6" customFormat="1">
      <c r="B158" s="7"/>
      <c r="D158" s="22"/>
      <c r="E158" s="65">
        <f t="shared" si="17"/>
        <v>145</v>
      </c>
      <c r="F158" s="65" t="e">
        <f t="shared" si="12"/>
        <v>#N/A</v>
      </c>
      <c r="G158" s="65" t="e">
        <f t="shared" si="13"/>
        <v>#N/A</v>
      </c>
      <c r="H158" s="65">
        <f>_xlfn.IFNA(G158*T158*Sheet1!$B$14,0)</f>
        <v>0</v>
      </c>
      <c r="I158" s="24"/>
      <c r="J158" s="24"/>
      <c r="K158" s="24"/>
      <c r="L158" s="24"/>
      <c r="M158" s="47" t="str">
        <f t="shared" si="14"/>
        <v xml:space="preserve"> - </v>
      </c>
      <c r="N158" s="47" t="e">
        <f>VLOOKUP(M158,Sheet1!$B$31:$C$34,2,0)</f>
        <v>#N/A</v>
      </c>
      <c r="O158" s="25"/>
      <c r="P158" s="47">
        <f t="shared" si="15"/>
        <v>0</v>
      </c>
      <c r="Q158" s="47" t="str">
        <f t="shared" si="16"/>
        <v xml:space="preserve"> - </v>
      </c>
      <c r="R158" s="24"/>
      <c r="S158" s="50">
        <f>_xlfn.IFNA(VLOOKUP(Q158,Sheet1!$B$35:$C$38,2,0),0)</f>
        <v>0</v>
      </c>
      <c r="T158" s="25"/>
      <c r="U158" s="49">
        <f>_xlfn.IFNA(IF(O158&gt;=VLOOKUP(L158,Sheet1!$B$5:$C$6,2,0),1,(1/VLOOKUP(L158,Sheet1!$B$5:$C$6,2,0))*O158),0)</f>
        <v>0</v>
      </c>
      <c r="V158" s="48">
        <f>T158*U158*Sheet1!$B$14</f>
        <v>0</v>
      </c>
      <c r="W158" s="26"/>
      <c r="Y158" s="7"/>
    </row>
    <row r="159" spans="2:25" s="6" customFormat="1">
      <c r="B159" s="7"/>
      <c r="D159" s="22"/>
      <c r="E159" s="65">
        <f t="shared" si="17"/>
        <v>146</v>
      </c>
      <c r="F159" s="65" t="e">
        <f t="shared" si="12"/>
        <v>#N/A</v>
      </c>
      <c r="G159" s="65" t="e">
        <f t="shared" si="13"/>
        <v>#N/A</v>
      </c>
      <c r="H159" s="65">
        <f>_xlfn.IFNA(G159*T159*Sheet1!$B$14,0)</f>
        <v>0</v>
      </c>
      <c r="I159" s="24"/>
      <c r="J159" s="24"/>
      <c r="K159" s="24"/>
      <c r="L159" s="24"/>
      <c r="M159" s="47" t="str">
        <f t="shared" si="14"/>
        <v xml:space="preserve"> - </v>
      </c>
      <c r="N159" s="47" t="e">
        <f>VLOOKUP(M159,Sheet1!$B$31:$C$34,2,0)</f>
        <v>#N/A</v>
      </c>
      <c r="O159" s="25"/>
      <c r="P159" s="47">
        <f t="shared" si="15"/>
        <v>0</v>
      </c>
      <c r="Q159" s="47" t="str">
        <f t="shared" si="16"/>
        <v xml:space="preserve"> - </v>
      </c>
      <c r="R159" s="24"/>
      <c r="S159" s="50">
        <f>_xlfn.IFNA(VLOOKUP(Q159,Sheet1!$B$35:$C$38,2,0),0)</f>
        <v>0</v>
      </c>
      <c r="T159" s="25"/>
      <c r="U159" s="49">
        <f>_xlfn.IFNA(IF(O159&gt;=VLOOKUP(L159,Sheet1!$B$5:$C$6,2,0),1,(1/VLOOKUP(L159,Sheet1!$B$5:$C$6,2,0))*O159),0)</f>
        <v>0</v>
      </c>
      <c r="V159" s="48">
        <f>T159*U159*Sheet1!$B$14</f>
        <v>0</v>
      </c>
      <c r="W159" s="26"/>
      <c r="Y159" s="7"/>
    </row>
    <row r="160" spans="2:25" s="6" customFormat="1">
      <c r="B160" s="7"/>
      <c r="D160" s="22"/>
      <c r="E160" s="65">
        <f t="shared" si="17"/>
        <v>147</v>
      </c>
      <c r="F160" s="65" t="e">
        <f t="shared" si="12"/>
        <v>#N/A</v>
      </c>
      <c r="G160" s="65" t="e">
        <f t="shared" si="13"/>
        <v>#N/A</v>
      </c>
      <c r="H160" s="65">
        <f>_xlfn.IFNA(G160*T160*Sheet1!$B$14,0)</f>
        <v>0</v>
      </c>
      <c r="I160" s="24"/>
      <c r="J160" s="24"/>
      <c r="K160" s="24"/>
      <c r="L160" s="24"/>
      <c r="M160" s="47" t="str">
        <f t="shared" si="14"/>
        <v xml:space="preserve"> - </v>
      </c>
      <c r="N160" s="47" t="e">
        <f>VLOOKUP(M160,Sheet1!$B$31:$C$34,2,0)</f>
        <v>#N/A</v>
      </c>
      <c r="O160" s="25"/>
      <c r="P160" s="47">
        <f t="shared" si="15"/>
        <v>0</v>
      </c>
      <c r="Q160" s="47" t="str">
        <f t="shared" si="16"/>
        <v xml:space="preserve"> - </v>
      </c>
      <c r="R160" s="24"/>
      <c r="S160" s="50">
        <f>_xlfn.IFNA(VLOOKUP(Q160,Sheet1!$B$35:$C$38,2,0),0)</f>
        <v>0</v>
      </c>
      <c r="T160" s="25"/>
      <c r="U160" s="49">
        <f>_xlfn.IFNA(IF(O160&gt;=VLOOKUP(L160,Sheet1!$B$5:$C$6,2,0),1,(1/VLOOKUP(L160,Sheet1!$B$5:$C$6,2,0))*O160),0)</f>
        <v>0</v>
      </c>
      <c r="V160" s="48">
        <f>T160*U160*Sheet1!$B$14</f>
        <v>0</v>
      </c>
      <c r="W160" s="26"/>
      <c r="Y160" s="7"/>
    </row>
    <row r="161" spans="2:25" s="6" customFormat="1">
      <c r="B161" s="7"/>
      <c r="D161" s="22"/>
      <c r="E161" s="65">
        <f t="shared" si="17"/>
        <v>148</v>
      </c>
      <c r="F161" s="65" t="e">
        <f t="shared" si="12"/>
        <v>#N/A</v>
      </c>
      <c r="G161" s="65" t="e">
        <f t="shared" si="13"/>
        <v>#N/A</v>
      </c>
      <c r="H161" s="65">
        <f>_xlfn.IFNA(G161*T161*Sheet1!$B$14,0)</f>
        <v>0</v>
      </c>
      <c r="I161" s="24"/>
      <c r="J161" s="24"/>
      <c r="K161" s="24"/>
      <c r="L161" s="24"/>
      <c r="M161" s="47" t="str">
        <f t="shared" si="14"/>
        <v xml:space="preserve"> - </v>
      </c>
      <c r="N161" s="47" t="e">
        <f>VLOOKUP(M161,Sheet1!$B$31:$C$34,2,0)</f>
        <v>#N/A</v>
      </c>
      <c r="O161" s="25"/>
      <c r="P161" s="47">
        <f t="shared" si="15"/>
        <v>0</v>
      </c>
      <c r="Q161" s="47" t="str">
        <f t="shared" si="16"/>
        <v xml:space="preserve"> - </v>
      </c>
      <c r="R161" s="24"/>
      <c r="S161" s="50">
        <f>_xlfn.IFNA(VLOOKUP(Q161,Sheet1!$B$35:$C$38,2,0),0)</f>
        <v>0</v>
      </c>
      <c r="T161" s="25"/>
      <c r="U161" s="49">
        <f>_xlfn.IFNA(IF(O161&gt;=VLOOKUP(L161,Sheet1!$B$5:$C$6,2,0),1,(1/VLOOKUP(L161,Sheet1!$B$5:$C$6,2,0))*O161),0)</f>
        <v>0</v>
      </c>
      <c r="V161" s="48">
        <f>T161*U161*Sheet1!$B$14</f>
        <v>0</v>
      </c>
      <c r="W161" s="26"/>
      <c r="Y161" s="7"/>
    </row>
    <row r="162" spans="2:25" s="6" customFormat="1">
      <c r="B162" s="7"/>
      <c r="D162" s="22"/>
      <c r="E162" s="65">
        <f t="shared" si="17"/>
        <v>149</v>
      </c>
      <c r="F162" s="65" t="e">
        <f t="shared" si="12"/>
        <v>#N/A</v>
      </c>
      <c r="G162" s="65" t="e">
        <f t="shared" si="13"/>
        <v>#N/A</v>
      </c>
      <c r="H162" s="65">
        <f>_xlfn.IFNA(G162*T162*Sheet1!$B$14,0)</f>
        <v>0</v>
      </c>
      <c r="I162" s="24"/>
      <c r="J162" s="24"/>
      <c r="K162" s="24"/>
      <c r="L162" s="24"/>
      <c r="M162" s="47" t="str">
        <f t="shared" si="14"/>
        <v xml:space="preserve"> - </v>
      </c>
      <c r="N162" s="47" t="e">
        <f>VLOOKUP(M162,Sheet1!$B$31:$C$34,2,0)</f>
        <v>#N/A</v>
      </c>
      <c r="O162" s="25"/>
      <c r="P162" s="47">
        <f t="shared" si="15"/>
        <v>0</v>
      </c>
      <c r="Q162" s="47" t="str">
        <f t="shared" si="16"/>
        <v xml:space="preserve"> - </v>
      </c>
      <c r="R162" s="24"/>
      <c r="S162" s="50">
        <f>_xlfn.IFNA(VLOOKUP(Q162,Sheet1!$B$35:$C$38,2,0),0)</f>
        <v>0</v>
      </c>
      <c r="T162" s="25"/>
      <c r="U162" s="49">
        <f>_xlfn.IFNA(IF(O162&gt;=VLOOKUP(L162,Sheet1!$B$5:$C$6,2,0),1,(1/VLOOKUP(L162,Sheet1!$B$5:$C$6,2,0))*O162),0)</f>
        <v>0</v>
      </c>
      <c r="V162" s="48">
        <f>T162*U162*Sheet1!$B$14</f>
        <v>0</v>
      </c>
      <c r="W162" s="26"/>
      <c r="Y162" s="7"/>
    </row>
    <row r="163" spans="2:25" s="6" customFormat="1">
      <c r="B163" s="7"/>
      <c r="D163" s="22"/>
      <c r="E163" s="65">
        <f t="shared" si="17"/>
        <v>150</v>
      </c>
      <c r="F163" s="65" t="e">
        <f t="shared" si="12"/>
        <v>#N/A</v>
      </c>
      <c r="G163" s="65" t="e">
        <f t="shared" si="13"/>
        <v>#N/A</v>
      </c>
      <c r="H163" s="65">
        <f>_xlfn.IFNA(G163*T163*Sheet1!$B$14,0)</f>
        <v>0</v>
      </c>
      <c r="I163" s="24"/>
      <c r="J163" s="24"/>
      <c r="K163" s="24"/>
      <c r="L163" s="24"/>
      <c r="M163" s="47" t="str">
        <f t="shared" si="14"/>
        <v xml:space="preserve"> - </v>
      </c>
      <c r="N163" s="47" t="e">
        <f>VLOOKUP(M163,Sheet1!$B$31:$C$34,2,0)</f>
        <v>#N/A</v>
      </c>
      <c r="O163" s="25"/>
      <c r="P163" s="47">
        <f t="shared" si="15"/>
        <v>0</v>
      </c>
      <c r="Q163" s="47" t="str">
        <f t="shared" si="16"/>
        <v xml:space="preserve"> - </v>
      </c>
      <c r="R163" s="24"/>
      <c r="S163" s="50">
        <f>_xlfn.IFNA(VLOOKUP(Q163,Sheet1!$B$35:$C$38,2,0),0)</f>
        <v>0</v>
      </c>
      <c r="T163" s="25"/>
      <c r="U163" s="49">
        <f>_xlfn.IFNA(IF(O163&gt;=VLOOKUP(L163,Sheet1!$B$5:$C$6,2,0),1,(1/VLOOKUP(L163,Sheet1!$B$5:$C$6,2,0))*O163),0)</f>
        <v>0</v>
      </c>
      <c r="V163" s="48">
        <f>T163*U163*Sheet1!$B$14</f>
        <v>0</v>
      </c>
      <c r="W163" s="26"/>
      <c r="Y163" s="7"/>
    </row>
    <row r="164" spans="2:25" s="6" customFormat="1">
      <c r="B164" s="7"/>
      <c r="D164" s="22"/>
      <c r="E164" s="65">
        <f t="shared" si="17"/>
        <v>151</v>
      </c>
      <c r="F164" s="65" t="e">
        <f t="shared" si="12"/>
        <v>#N/A</v>
      </c>
      <c r="G164" s="65" t="e">
        <f t="shared" si="13"/>
        <v>#N/A</v>
      </c>
      <c r="H164" s="65">
        <f>_xlfn.IFNA(G164*T164*Sheet1!$B$14,0)</f>
        <v>0</v>
      </c>
      <c r="I164" s="24"/>
      <c r="J164" s="24"/>
      <c r="K164" s="24"/>
      <c r="L164" s="24"/>
      <c r="M164" s="47" t="str">
        <f t="shared" si="14"/>
        <v xml:space="preserve"> - </v>
      </c>
      <c r="N164" s="47" t="e">
        <f>VLOOKUP(M164,Sheet1!$B$31:$C$34,2,0)</f>
        <v>#N/A</v>
      </c>
      <c r="O164" s="25"/>
      <c r="P164" s="47">
        <f t="shared" si="15"/>
        <v>0</v>
      </c>
      <c r="Q164" s="47" t="str">
        <f t="shared" si="16"/>
        <v xml:space="preserve"> - </v>
      </c>
      <c r="R164" s="24"/>
      <c r="S164" s="50">
        <f>_xlfn.IFNA(VLOOKUP(Q164,Sheet1!$B$35:$C$38,2,0),0)</f>
        <v>0</v>
      </c>
      <c r="T164" s="25"/>
      <c r="U164" s="49">
        <f>_xlfn.IFNA(IF(O164&gt;=VLOOKUP(L164,Sheet1!$B$5:$C$6,2,0),1,(1/VLOOKUP(L164,Sheet1!$B$5:$C$6,2,0))*O164),0)</f>
        <v>0</v>
      </c>
      <c r="V164" s="48">
        <f>T164*U164*Sheet1!$B$14</f>
        <v>0</v>
      </c>
      <c r="W164" s="26"/>
      <c r="Y164" s="7"/>
    </row>
    <row r="165" spans="2:25" s="6" customFormat="1">
      <c r="B165" s="7"/>
      <c r="D165" s="22"/>
      <c r="E165" s="65">
        <f t="shared" si="17"/>
        <v>152</v>
      </c>
      <c r="F165" s="65" t="e">
        <f t="shared" si="12"/>
        <v>#N/A</v>
      </c>
      <c r="G165" s="65" t="e">
        <f t="shared" si="13"/>
        <v>#N/A</v>
      </c>
      <c r="H165" s="65">
        <f>_xlfn.IFNA(G165*T165*Sheet1!$B$14,0)</f>
        <v>0</v>
      </c>
      <c r="I165" s="24"/>
      <c r="J165" s="24"/>
      <c r="K165" s="24"/>
      <c r="L165" s="24"/>
      <c r="M165" s="47" t="str">
        <f t="shared" si="14"/>
        <v xml:space="preserve"> - </v>
      </c>
      <c r="N165" s="47" t="e">
        <f>VLOOKUP(M165,Sheet1!$B$31:$C$34,2,0)</f>
        <v>#N/A</v>
      </c>
      <c r="O165" s="25"/>
      <c r="P165" s="47">
        <f t="shared" si="15"/>
        <v>0</v>
      </c>
      <c r="Q165" s="47" t="str">
        <f t="shared" si="16"/>
        <v xml:space="preserve"> - </v>
      </c>
      <c r="R165" s="24"/>
      <c r="S165" s="50">
        <f>_xlfn.IFNA(VLOOKUP(Q165,Sheet1!$B$35:$C$38,2,0),0)</f>
        <v>0</v>
      </c>
      <c r="T165" s="25"/>
      <c r="U165" s="49">
        <f>_xlfn.IFNA(IF(O165&gt;=VLOOKUP(L165,Sheet1!$B$5:$C$6,2,0),1,(1/VLOOKUP(L165,Sheet1!$B$5:$C$6,2,0))*O165),0)</f>
        <v>0</v>
      </c>
      <c r="V165" s="48">
        <f>T165*U165*Sheet1!$B$14</f>
        <v>0</v>
      </c>
      <c r="W165" s="26"/>
      <c r="Y165" s="7"/>
    </row>
    <row r="166" spans="2:25" s="6" customFormat="1">
      <c r="B166" s="7"/>
      <c r="D166" s="22"/>
      <c r="E166" s="65">
        <f t="shared" si="17"/>
        <v>153</v>
      </c>
      <c r="F166" s="65" t="e">
        <f t="shared" si="12"/>
        <v>#N/A</v>
      </c>
      <c r="G166" s="65" t="e">
        <f t="shared" si="13"/>
        <v>#N/A</v>
      </c>
      <c r="H166" s="65">
        <f>_xlfn.IFNA(G166*T166*Sheet1!$B$14,0)</f>
        <v>0</v>
      </c>
      <c r="I166" s="24"/>
      <c r="J166" s="24"/>
      <c r="K166" s="24"/>
      <c r="L166" s="24"/>
      <c r="M166" s="47" t="str">
        <f t="shared" si="14"/>
        <v xml:space="preserve"> - </v>
      </c>
      <c r="N166" s="47" t="e">
        <f>VLOOKUP(M166,Sheet1!$B$31:$C$34,2,0)</f>
        <v>#N/A</v>
      </c>
      <c r="O166" s="25"/>
      <c r="P166" s="47">
        <f t="shared" si="15"/>
        <v>0</v>
      </c>
      <c r="Q166" s="47" t="str">
        <f t="shared" si="16"/>
        <v xml:space="preserve"> - </v>
      </c>
      <c r="R166" s="24"/>
      <c r="S166" s="50">
        <f>_xlfn.IFNA(VLOOKUP(Q166,Sheet1!$B$35:$C$38,2,0),0)</f>
        <v>0</v>
      </c>
      <c r="T166" s="25"/>
      <c r="U166" s="49">
        <f>_xlfn.IFNA(IF(O166&gt;=VLOOKUP(L166,Sheet1!$B$5:$C$6,2,0),1,(1/VLOOKUP(L166,Sheet1!$B$5:$C$6,2,0))*O166),0)</f>
        <v>0</v>
      </c>
      <c r="V166" s="48">
        <f>T166*U166*Sheet1!$B$14</f>
        <v>0</v>
      </c>
      <c r="W166" s="26"/>
      <c r="Y166" s="7"/>
    </row>
    <row r="167" spans="2:25" s="6" customFormat="1">
      <c r="B167" s="7"/>
      <c r="D167" s="22"/>
      <c r="E167" s="65">
        <f t="shared" si="17"/>
        <v>154</v>
      </c>
      <c r="F167" s="65" t="e">
        <f t="shared" si="12"/>
        <v>#N/A</v>
      </c>
      <c r="G167" s="65" t="e">
        <f t="shared" si="13"/>
        <v>#N/A</v>
      </c>
      <c r="H167" s="65">
        <f>_xlfn.IFNA(G167*T167*Sheet1!$B$14,0)</f>
        <v>0</v>
      </c>
      <c r="I167" s="24"/>
      <c r="J167" s="24"/>
      <c r="K167" s="24"/>
      <c r="L167" s="24"/>
      <c r="M167" s="47" t="str">
        <f t="shared" si="14"/>
        <v xml:space="preserve"> - </v>
      </c>
      <c r="N167" s="47" t="e">
        <f>VLOOKUP(M167,Sheet1!$B$31:$C$34,2,0)</f>
        <v>#N/A</v>
      </c>
      <c r="O167" s="25"/>
      <c r="P167" s="47">
        <f t="shared" si="15"/>
        <v>0</v>
      </c>
      <c r="Q167" s="47" t="str">
        <f t="shared" si="16"/>
        <v xml:space="preserve"> - </v>
      </c>
      <c r="R167" s="24"/>
      <c r="S167" s="50">
        <f>_xlfn.IFNA(VLOOKUP(Q167,Sheet1!$B$35:$C$38,2,0),0)</f>
        <v>0</v>
      </c>
      <c r="T167" s="25"/>
      <c r="U167" s="49">
        <f>_xlfn.IFNA(IF(O167&gt;=VLOOKUP(L167,Sheet1!$B$5:$C$6,2,0),1,(1/VLOOKUP(L167,Sheet1!$B$5:$C$6,2,0))*O167),0)</f>
        <v>0</v>
      </c>
      <c r="V167" s="48">
        <f>T167*U167*Sheet1!$B$14</f>
        <v>0</v>
      </c>
      <c r="W167" s="26"/>
      <c r="Y167" s="7"/>
    </row>
    <row r="168" spans="2:25" s="6" customFormat="1">
      <c r="B168" s="7"/>
      <c r="D168" s="22"/>
      <c r="E168" s="65">
        <f t="shared" si="17"/>
        <v>155</v>
      </c>
      <c r="F168" s="65" t="e">
        <f t="shared" si="12"/>
        <v>#N/A</v>
      </c>
      <c r="G168" s="65" t="e">
        <f t="shared" si="13"/>
        <v>#N/A</v>
      </c>
      <c r="H168" s="65">
        <f>_xlfn.IFNA(G168*T168*Sheet1!$B$14,0)</f>
        <v>0</v>
      </c>
      <c r="I168" s="24"/>
      <c r="J168" s="24"/>
      <c r="K168" s="24"/>
      <c r="L168" s="24"/>
      <c r="M168" s="47" t="str">
        <f t="shared" si="14"/>
        <v xml:space="preserve"> - </v>
      </c>
      <c r="N168" s="47" t="e">
        <f>VLOOKUP(M168,Sheet1!$B$31:$C$34,2,0)</f>
        <v>#N/A</v>
      </c>
      <c r="O168" s="25"/>
      <c r="P168" s="47">
        <f t="shared" si="15"/>
        <v>0</v>
      </c>
      <c r="Q168" s="47" t="str">
        <f t="shared" si="16"/>
        <v xml:space="preserve"> - </v>
      </c>
      <c r="R168" s="24"/>
      <c r="S168" s="50">
        <f>_xlfn.IFNA(VLOOKUP(Q168,Sheet1!$B$35:$C$38,2,0),0)</f>
        <v>0</v>
      </c>
      <c r="T168" s="25"/>
      <c r="U168" s="49">
        <f>_xlfn.IFNA(IF(O168&gt;=VLOOKUP(L168,Sheet1!$B$5:$C$6,2,0),1,(1/VLOOKUP(L168,Sheet1!$B$5:$C$6,2,0))*O168),0)</f>
        <v>0</v>
      </c>
      <c r="V168" s="48">
        <f>T168*U168*Sheet1!$B$14</f>
        <v>0</v>
      </c>
      <c r="W168" s="26"/>
      <c r="Y168" s="7"/>
    </row>
    <row r="169" spans="2:25" s="6" customFormat="1">
      <c r="B169" s="7"/>
      <c r="D169" s="22"/>
      <c r="E169" s="65">
        <f t="shared" si="17"/>
        <v>156</v>
      </c>
      <c r="F169" s="65" t="e">
        <f t="shared" si="12"/>
        <v>#N/A</v>
      </c>
      <c r="G169" s="65" t="e">
        <f t="shared" si="13"/>
        <v>#N/A</v>
      </c>
      <c r="H169" s="65">
        <f>_xlfn.IFNA(G169*T169*Sheet1!$B$14,0)</f>
        <v>0</v>
      </c>
      <c r="I169" s="24"/>
      <c r="J169" s="24"/>
      <c r="K169" s="24"/>
      <c r="L169" s="24"/>
      <c r="M169" s="47" t="str">
        <f t="shared" si="14"/>
        <v xml:space="preserve"> - </v>
      </c>
      <c r="N169" s="47" t="e">
        <f>VLOOKUP(M169,Sheet1!$B$31:$C$34,2,0)</f>
        <v>#N/A</v>
      </c>
      <c r="O169" s="25"/>
      <c r="P169" s="47">
        <f t="shared" si="15"/>
        <v>0</v>
      </c>
      <c r="Q169" s="47" t="str">
        <f t="shared" si="16"/>
        <v xml:space="preserve"> - </v>
      </c>
      <c r="R169" s="24"/>
      <c r="S169" s="50">
        <f>_xlfn.IFNA(VLOOKUP(Q169,Sheet1!$B$35:$C$38,2,0),0)</f>
        <v>0</v>
      </c>
      <c r="T169" s="25"/>
      <c r="U169" s="49">
        <f>_xlfn.IFNA(IF(O169&gt;=VLOOKUP(L169,Sheet1!$B$5:$C$6,2,0),1,(1/VLOOKUP(L169,Sheet1!$B$5:$C$6,2,0))*O169),0)</f>
        <v>0</v>
      </c>
      <c r="V169" s="48">
        <f>T169*U169*Sheet1!$B$14</f>
        <v>0</v>
      </c>
      <c r="W169" s="26"/>
      <c r="Y169" s="7"/>
    </row>
    <row r="170" spans="2:25" s="6" customFormat="1">
      <c r="B170" s="7"/>
      <c r="D170" s="22"/>
      <c r="E170" s="65">
        <f t="shared" si="17"/>
        <v>157</v>
      </c>
      <c r="F170" s="65" t="e">
        <f t="shared" si="12"/>
        <v>#N/A</v>
      </c>
      <c r="G170" s="65" t="e">
        <f t="shared" si="13"/>
        <v>#N/A</v>
      </c>
      <c r="H170" s="65">
        <f>_xlfn.IFNA(G170*T170*Sheet1!$B$14,0)</f>
        <v>0</v>
      </c>
      <c r="I170" s="24"/>
      <c r="J170" s="24"/>
      <c r="K170" s="24"/>
      <c r="L170" s="24"/>
      <c r="M170" s="47" t="str">
        <f t="shared" si="14"/>
        <v xml:space="preserve"> - </v>
      </c>
      <c r="N170" s="47" t="e">
        <f>VLOOKUP(M170,Sheet1!$B$31:$C$34,2,0)</f>
        <v>#N/A</v>
      </c>
      <c r="O170" s="25"/>
      <c r="P170" s="47">
        <f t="shared" si="15"/>
        <v>0</v>
      </c>
      <c r="Q170" s="47" t="str">
        <f t="shared" si="16"/>
        <v xml:space="preserve"> - </v>
      </c>
      <c r="R170" s="24"/>
      <c r="S170" s="50">
        <f>_xlfn.IFNA(VLOOKUP(Q170,Sheet1!$B$35:$C$38,2,0),0)</f>
        <v>0</v>
      </c>
      <c r="T170" s="25"/>
      <c r="U170" s="49">
        <f>_xlfn.IFNA(IF(O170&gt;=VLOOKUP(L170,Sheet1!$B$5:$C$6,2,0),1,(1/VLOOKUP(L170,Sheet1!$B$5:$C$6,2,0))*O170),0)</f>
        <v>0</v>
      </c>
      <c r="V170" s="48">
        <f>T170*U170*Sheet1!$B$14</f>
        <v>0</v>
      </c>
      <c r="W170" s="26"/>
      <c r="Y170" s="7"/>
    </row>
    <row r="171" spans="2:25" s="6" customFormat="1">
      <c r="B171" s="7"/>
      <c r="D171" s="22"/>
      <c r="E171" s="65">
        <f t="shared" si="17"/>
        <v>158</v>
      </c>
      <c r="F171" s="65" t="e">
        <f t="shared" si="12"/>
        <v>#N/A</v>
      </c>
      <c r="G171" s="65" t="e">
        <f t="shared" si="13"/>
        <v>#N/A</v>
      </c>
      <c r="H171" s="65">
        <f>_xlfn.IFNA(G171*T171*Sheet1!$B$14,0)</f>
        <v>0</v>
      </c>
      <c r="I171" s="24"/>
      <c r="J171" s="24"/>
      <c r="K171" s="24"/>
      <c r="L171" s="24"/>
      <c r="M171" s="47" t="str">
        <f t="shared" si="14"/>
        <v xml:space="preserve"> - </v>
      </c>
      <c r="N171" s="47" t="e">
        <f>VLOOKUP(M171,Sheet1!$B$31:$C$34,2,0)</f>
        <v>#N/A</v>
      </c>
      <c r="O171" s="25"/>
      <c r="P171" s="47">
        <f t="shared" si="15"/>
        <v>0</v>
      </c>
      <c r="Q171" s="47" t="str">
        <f t="shared" si="16"/>
        <v xml:space="preserve"> - </v>
      </c>
      <c r="R171" s="24"/>
      <c r="S171" s="50">
        <f>_xlfn.IFNA(VLOOKUP(Q171,Sheet1!$B$35:$C$38,2,0),0)</f>
        <v>0</v>
      </c>
      <c r="T171" s="25"/>
      <c r="U171" s="49">
        <f>_xlfn.IFNA(IF(O171&gt;=VLOOKUP(L171,Sheet1!$B$5:$C$6,2,0),1,(1/VLOOKUP(L171,Sheet1!$B$5:$C$6,2,0))*O171),0)</f>
        <v>0</v>
      </c>
      <c r="V171" s="48">
        <f>T171*U171*Sheet1!$B$14</f>
        <v>0</v>
      </c>
      <c r="W171" s="26"/>
      <c r="Y171" s="7"/>
    </row>
    <row r="172" spans="2:25" s="6" customFormat="1">
      <c r="B172" s="7"/>
      <c r="D172" s="22"/>
      <c r="E172" s="65">
        <f t="shared" si="17"/>
        <v>159</v>
      </c>
      <c r="F172" s="65" t="e">
        <f t="shared" si="12"/>
        <v>#N/A</v>
      </c>
      <c r="G172" s="65" t="e">
        <f t="shared" si="13"/>
        <v>#N/A</v>
      </c>
      <c r="H172" s="65">
        <f>_xlfn.IFNA(G172*T172*Sheet1!$B$14,0)</f>
        <v>0</v>
      </c>
      <c r="I172" s="24"/>
      <c r="J172" s="24"/>
      <c r="K172" s="24"/>
      <c r="L172" s="24"/>
      <c r="M172" s="47" t="str">
        <f t="shared" si="14"/>
        <v xml:space="preserve"> - </v>
      </c>
      <c r="N172" s="47" t="e">
        <f>VLOOKUP(M172,Sheet1!$B$31:$C$34,2,0)</f>
        <v>#N/A</v>
      </c>
      <c r="O172" s="25"/>
      <c r="P172" s="47">
        <f t="shared" si="15"/>
        <v>0</v>
      </c>
      <c r="Q172" s="47" t="str">
        <f t="shared" si="16"/>
        <v xml:space="preserve"> - </v>
      </c>
      <c r="R172" s="24"/>
      <c r="S172" s="50">
        <f>_xlfn.IFNA(VLOOKUP(Q172,Sheet1!$B$35:$C$38,2,0),0)</f>
        <v>0</v>
      </c>
      <c r="T172" s="25"/>
      <c r="U172" s="49">
        <f>_xlfn.IFNA(IF(O172&gt;=VLOOKUP(L172,Sheet1!$B$5:$C$6,2,0),1,(1/VLOOKUP(L172,Sheet1!$B$5:$C$6,2,0))*O172),0)</f>
        <v>0</v>
      </c>
      <c r="V172" s="48">
        <f>T172*U172*Sheet1!$B$14</f>
        <v>0</v>
      </c>
      <c r="W172" s="26"/>
      <c r="Y172" s="7"/>
    </row>
    <row r="173" spans="2:25" s="6" customFormat="1">
      <c r="B173" s="7"/>
      <c r="D173" s="22"/>
      <c r="E173" s="65">
        <f t="shared" si="17"/>
        <v>160</v>
      </c>
      <c r="F173" s="65" t="e">
        <f t="shared" si="12"/>
        <v>#N/A</v>
      </c>
      <c r="G173" s="65" t="e">
        <f t="shared" si="13"/>
        <v>#N/A</v>
      </c>
      <c r="H173" s="65">
        <f>_xlfn.IFNA(G173*T173*Sheet1!$B$14,0)</f>
        <v>0</v>
      </c>
      <c r="I173" s="24"/>
      <c r="J173" s="24"/>
      <c r="K173" s="24"/>
      <c r="L173" s="24"/>
      <c r="M173" s="47" t="str">
        <f t="shared" si="14"/>
        <v xml:space="preserve"> - </v>
      </c>
      <c r="N173" s="47" t="e">
        <f>VLOOKUP(M173,Sheet1!$B$31:$C$34,2,0)</f>
        <v>#N/A</v>
      </c>
      <c r="O173" s="25"/>
      <c r="P173" s="47">
        <f t="shared" si="15"/>
        <v>0</v>
      </c>
      <c r="Q173" s="47" t="str">
        <f t="shared" si="16"/>
        <v xml:space="preserve"> - </v>
      </c>
      <c r="R173" s="24"/>
      <c r="S173" s="50">
        <f>_xlfn.IFNA(VLOOKUP(Q173,Sheet1!$B$35:$C$38,2,0),0)</f>
        <v>0</v>
      </c>
      <c r="T173" s="25"/>
      <c r="U173" s="49">
        <f>_xlfn.IFNA(IF(O173&gt;=VLOOKUP(L173,Sheet1!$B$5:$C$6,2,0),1,(1/VLOOKUP(L173,Sheet1!$B$5:$C$6,2,0))*O173),0)</f>
        <v>0</v>
      </c>
      <c r="V173" s="48">
        <f>T173*U173*Sheet1!$B$14</f>
        <v>0</v>
      </c>
      <c r="W173" s="26"/>
      <c r="Y173" s="7"/>
    </row>
    <row r="174" spans="2:25" s="6" customFormat="1">
      <c r="B174" s="7"/>
      <c r="D174" s="22"/>
      <c r="E174" s="65">
        <f t="shared" si="17"/>
        <v>161</v>
      </c>
      <c r="F174" s="65" t="e">
        <f t="shared" si="12"/>
        <v>#N/A</v>
      </c>
      <c r="G174" s="65" t="e">
        <f t="shared" si="13"/>
        <v>#N/A</v>
      </c>
      <c r="H174" s="65">
        <f>_xlfn.IFNA(G174*T174*Sheet1!$B$14,0)</f>
        <v>0</v>
      </c>
      <c r="I174" s="24"/>
      <c r="J174" s="24"/>
      <c r="K174" s="24"/>
      <c r="L174" s="24"/>
      <c r="M174" s="47" t="str">
        <f t="shared" si="14"/>
        <v xml:space="preserve"> - </v>
      </c>
      <c r="N174" s="47" t="e">
        <f>VLOOKUP(M174,Sheet1!$B$31:$C$34,2,0)</f>
        <v>#N/A</v>
      </c>
      <c r="O174" s="25"/>
      <c r="P174" s="47">
        <f t="shared" si="15"/>
        <v>0</v>
      </c>
      <c r="Q174" s="47" t="str">
        <f t="shared" si="16"/>
        <v xml:space="preserve"> - </v>
      </c>
      <c r="R174" s="24"/>
      <c r="S174" s="50">
        <f>_xlfn.IFNA(VLOOKUP(Q174,Sheet1!$B$35:$C$38,2,0),0)</f>
        <v>0</v>
      </c>
      <c r="T174" s="25"/>
      <c r="U174" s="49">
        <f>_xlfn.IFNA(IF(O174&gt;=VLOOKUP(L174,Sheet1!$B$5:$C$6,2,0),1,(1/VLOOKUP(L174,Sheet1!$B$5:$C$6,2,0))*O174),0)</f>
        <v>0</v>
      </c>
      <c r="V174" s="48">
        <f>T174*U174*Sheet1!$B$14</f>
        <v>0</v>
      </c>
      <c r="W174" s="26"/>
      <c r="Y174" s="7"/>
    </row>
    <row r="175" spans="2:25" s="6" customFormat="1">
      <c r="B175" s="7"/>
      <c r="D175" s="22"/>
      <c r="E175" s="65">
        <f t="shared" si="17"/>
        <v>162</v>
      </c>
      <c r="F175" s="65" t="e">
        <f t="shared" si="12"/>
        <v>#N/A</v>
      </c>
      <c r="G175" s="65" t="e">
        <f t="shared" si="13"/>
        <v>#N/A</v>
      </c>
      <c r="H175" s="65">
        <f>_xlfn.IFNA(G175*T175*Sheet1!$B$14,0)</f>
        <v>0</v>
      </c>
      <c r="I175" s="24"/>
      <c r="J175" s="24"/>
      <c r="K175" s="24"/>
      <c r="L175" s="24"/>
      <c r="M175" s="47" t="str">
        <f t="shared" si="14"/>
        <v xml:space="preserve"> - </v>
      </c>
      <c r="N175" s="47" t="e">
        <f>VLOOKUP(M175,Sheet1!$B$31:$C$34,2,0)</f>
        <v>#N/A</v>
      </c>
      <c r="O175" s="25"/>
      <c r="P175" s="47">
        <f t="shared" si="15"/>
        <v>0</v>
      </c>
      <c r="Q175" s="47" t="str">
        <f t="shared" si="16"/>
        <v xml:space="preserve"> - </v>
      </c>
      <c r="R175" s="24"/>
      <c r="S175" s="50">
        <f>_xlfn.IFNA(VLOOKUP(Q175,Sheet1!$B$35:$C$38,2,0),0)</f>
        <v>0</v>
      </c>
      <c r="T175" s="25"/>
      <c r="U175" s="49">
        <f>_xlfn.IFNA(IF(O175&gt;=VLOOKUP(L175,Sheet1!$B$5:$C$6,2,0),1,(1/VLOOKUP(L175,Sheet1!$B$5:$C$6,2,0))*O175),0)</f>
        <v>0</v>
      </c>
      <c r="V175" s="48">
        <f>T175*U175*Sheet1!$B$14</f>
        <v>0</v>
      </c>
      <c r="W175" s="26"/>
      <c r="Y175" s="7"/>
    </row>
    <row r="176" spans="2:25" s="6" customFormat="1">
      <c r="B176" s="7"/>
      <c r="D176" s="22"/>
      <c r="E176" s="65">
        <f t="shared" si="17"/>
        <v>163</v>
      </c>
      <c r="F176" s="65" t="e">
        <f t="shared" si="12"/>
        <v>#N/A</v>
      </c>
      <c r="G176" s="65" t="e">
        <f t="shared" si="13"/>
        <v>#N/A</v>
      </c>
      <c r="H176" s="65">
        <f>_xlfn.IFNA(G176*T176*Sheet1!$B$14,0)</f>
        <v>0</v>
      </c>
      <c r="I176" s="24"/>
      <c r="J176" s="24"/>
      <c r="K176" s="24"/>
      <c r="L176" s="24"/>
      <c r="M176" s="47" t="str">
        <f t="shared" si="14"/>
        <v xml:space="preserve"> - </v>
      </c>
      <c r="N176" s="47" t="e">
        <f>VLOOKUP(M176,Sheet1!$B$31:$C$34,2,0)</f>
        <v>#N/A</v>
      </c>
      <c r="O176" s="25"/>
      <c r="P176" s="47">
        <f t="shared" si="15"/>
        <v>0</v>
      </c>
      <c r="Q176" s="47" t="str">
        <f t="shared" si="16"/>
        <v xml:space="preserve"> - </v>
      </c>
      <c r="R176" s="24"/>
      <c r="S176" s="50">
        <f>_xlfn.IFNA(VLOOKUP(Q176,Sheet1!$B$35:$C$38,2,0),0)</f>
        <v>0</v>
      </c>
      <c r="T176" s="25"/>
      <c r="U176" s="49">
        <f>_xlfn.IFNA(IF(O176&gt;=VLOOKUP(L176,Sheet1!$B$5:$C$6,2,0),1,(1/VLOOKUP(L176,Sheet1!$B$5:$C$6,2,0))*O176),0)</f>
        <v>0</v>
      </c>
      <c r="V176" s="48">
        <f>T176*U176*Sheet1!$B$14</f>
        <v>0</v>
      </c>
      <c r="W176" s="26"/>
      <c r="Y176" s="7"/>
    </row>
    <row r="177" spans="2:25" s="6" customFormat="1">
      <c r="B177" s="7"/>
      <c r="D177" s="22"/>
      <c r="E177" s="65">
        <f t="shared" si="17"/>
        <v>164</v>
      </c>
      <c r="F177" s="65" t="e">
        <f t="shared" si="12"/>
        <v>#N/A</v>
      </c>
      <c r="G177" s="65" t="e">
        <f t="shared" si="13"/>
        <v>#N/A</v>
      </c>
      <c r="H177" s="65">
        <f>_xlfn.IFNA(G177*T177*Sheet1!$B$14,0)</f>
        <v>0</v>
      </c>
      <c r="I177" s="24"/>
      <c r="J177" s="24"/>
      <c r="K177" s="24"/>
      <c r="L177" s="24"/>
      <c r="M177" s="47" t="str">
        <f t="shared" si="14"/>
        <v xml:space="preserve"> - </v>
      </c>
      <c r="N177" s="47" t="e">
        <f>VLOOKUP(M177,Sheet1!$B$31:$C$34,2,0)</f>
        <v>#N/A</v>
      </c>
      <c r="O177" s="25"/>
      <c r="P177" s="47">
        <f t="shared" si="15"/>
        <v>0</v>
      </c>
      <c r="Q177" s="47" t="str">
        <f t="shared" si="16"/>
        <v xml:space="preserve"> - </v>
      </c>
      <c r="R177" s="24"/>
      <c r="S177" s="50">
        <f>_xlfn.IFNA(VLOOKUP(Q177,Sheet1!$B$35:$C$38,2,0),0)</f>
        <v>0</v>
      </c>
      <c r="T177" s="25"/>
      <c r="U177" s="49">
        <f>_xlfn.IFNA(IF(O177&gt;=VLOOKUP(L177,Sheet1!$B$5:$C$6,2,0),1,(1/VLOOKUP(L177,Sheet1!$B$5:$C$6,2,0))*O177),0)</f>
        <v>0</v>
      </c>
      <c r="V177" s="48">
        <f>T177*U177*Sheet1!$B$14</f>
        <v>0</v>
      </c>
      <c r="W177" s="26"/>
      <c r="Y177" s="7"/>
    </row>
    <row r="178" spans="2:25" s="6" customFormat="1">
      <c r="B178" s="7"/>
      <c r="D178" s="22"/>
      <c r="E178" s="65">
        <f t="shared" si="17"/>
        <v>165</v>
      </c>
      <c r="F178" s="65" t="e">
        <f t="shared" si="12"/>
        <v>#N/A</v>
      </c>
      <c r="G178" s="65" t="e">
        <f t="shared" si="13"/>
        <v>#N/A</v>
      </c>
      <c r="H178" s="65">
        <f>_xlfn.IFNA(G178*T178*Sheet1!$B$14,0)</f>
        <v>0</v>
      </c>
      <c r="I178" s="24"/>
      <c r="J178" s="24"/>
      <c r="K178" s="24"/>
      <c r="L178" s="24"/>
      <c r="M178" s="47" t="str">
        <f t="shared" si="14"/>
        <v xml:space="preserve"> - </v>
      </c>
      <c r="N178" s="47" t="e">
        <f>VLOOKUP(M178,Sheet1!$B$31:$C$34,2,0)</f>
        <v>#N/A</v>
      </c>
      <c r="O178" s="25"/>
      <c r="P178" s="47">
        <f t="shared" si="15"/>
        <v>0</v>
      </c>
      <c r="Q178" s="47" t="str">
        <f t="shared" si="16"/>
        <v xml:space="preserve"> - </v>
      </c>
      <c r="R178" s="24"/>
      <c r="S178" s="50">
        <f>_xlfn.IFNA(VLOOKUP(Q178,Sheet1!$B$35:$C$38,2,0),0)</f>
        <v>0</v>
      </c>
      <c r="T178" s="25"/>
      <c r="U178" s="49">
        <f>_xlfn.IFNA(IF(O178&gt;=VLOOKUP(L178,Sheet1!$B$5:$C$6,2,0),1,(1/VLOOKUP(L178,Sheet1!$B$5:$C$6,2,0))*O178),0)</f>
        <v>0</v>
      </c>
      <c r="V178" s="48">
        <f>T178*U178*Sheet1!$B$14</f>
        <v>0</v>
      </c>
      <c r="W178" s="26"/>
      <c r="Y178" s="7"/>
    </row>
    <row r="179" spans="2:25" s="6" customFormat="1">
      <c r="B179" s="7"/>
      <c r="D179" s="22"/>
      <c r="E179" s="65">
        <f t="shared" si="17"/>
        <v>166</v>
      </c>
      <c r="F179" s="65" t="e">
        <f t="shared" si="12"/>
        <v>#N/A</v>
      </c>
      <c r="G179" s="65" t="e">
        <f t="shared" si="13"/>
        <v>#N/A</v>
      </c>
      <c r="H179" s="65">
        <f>_xlfn.IFNA(G179*T179*Sheet1!$B$14,0)</f>
        <v>0</v>
      </c>
      <c r="I179" s="24"/>
      <c r="J179" s="24"/>
      <c r="K179" s="24"/>
      <c r="L179" s="24"/>
      <c r="M179" s="47" t="str">
        <f t="shared" si="14"/>
        <v xml:space="preserve"> - </v>
      </c>
      <c r="N179" s="47" t="e">
        <f>VLOOKUP(M179,Sheet1!$B$31:$C$34,2,0)</f>
        <v>#N/A</v>
      </c>
      <c r="O179" s="25"/>
      <c r="P179" s="47">
        <f t="shared" si="15"/>
        <v>0</v>
      </c>
      <c r="Q179" s="47" t="str">
        <f t="shared" si="16"/>
        <v xml:space="preserve"> - </v>
      </c>
      <c r="R179" s="24"/>
      <c r="S179" s="50">
        <f>_xlfn.IFNA(VLOOKUP(Q179,Sheet1!$B$35:$C$38,2,0),0)</f>
        <v>0</v>
      </c>
      <c r="T179" s="25"/>
      <c r="U179" s="49">
        <f>_xlfn.IFNA(IF(O179&gt;=VLOOKUP(L179,Sheet1!$B$5:$C$6,2,0),1,(1/VLOOKUP(L179,Sheet1!$B$5:$C$6,2,0))*O179),0)</f>
        <v>0</v>
      </c>
      <c r="V179" s="48">
        <f>T179*U179*Sheet1!$B$14</f>
        <v>0</v>
      </c>
      <c r="W179" s="26"/>
      <c r="Y179" s="7"/>
    </row>
    <row r="180" spans="2:25" s="6" customFormat="1">
      <c r="B180" s="7"/>
      <c r="D180" s="22"/>
      <c r="E180" s="65">
        <f t="shared" si="17"/>
        <v>167</v>
      </c>
      <c r="F180" s="65" t="e">
        <f t="shared" si="12"/>
        <v>#N/A</v>
      </c>
      <c r="G180" s="65" t="e">
        <f t="shared" si="13"/>
        <v>#N/A</v>
      </c>
      <c r="H180" s="65">
        <f>_xlfn.IFNA(G180*T180*Sheet1!$B$14,0)</f>
        <v>0</v>
      </c>
      <c r="I180" s="24"/>
      <c r="J180" s="24"/>
      <c r="K180" s="24"/>
      <c r="L180" s="24"/>
      <c r="M180" s="47" t="str">
        <f t="shared" si="14"/>
        <v xml:space="preserve"> - </v>
      </c>
      <c r="N180" s="47" t="e">
        <f>VLOOKUP(M180,Sheet1!$B$31:$C$34,2,0)</f>
        <v>#N/A</v>
      </c>
      <c r="O180" s="25"/>
      <c r="P180" s="47">
        <f t="shared" si="15"/>
        <v>0</v>
      </c>
      <c r="Q180" s="47" t="str">
        <f t="shared" si="16"/>
        <v xml:space="preserve"> - </v>
      </c>
      <c r="R180" s="24"/>
      <c r="S180" s="50">
        <f>_xlfn.IFNA(VLOOKUP(Q180,Sheet1!$B$35:$C$38,2,0),0)</f>
        <v>0</v>
      </c>
      <c r="T180" s="25"/>
      <c r="U180" s="49">
        <f>_xlfn.IFNA(IF(O180&gt;=VLOOKUP(L180,Sheet1!$B$5:$C$6,2,0),1,(1/VLOOKUP(L180,Sheet1!$B$5:$C$6,2,0))*O180),0)</f>
        <v>0</v>
      </c>
      <c r="V180" s="48">
        <f>T180*U180*Sheet1!$B$14</f>
        <v>0</v>
      </c>
      <c r="W180" s="26"/>
      <c r="Y180" s="7"/>
    </row>
    <row r="181" spans="2:25" s="6" customFormat="1">
      <c r="B181" s="7"/>
      <c r="D181" s="22"/>
      <c r="E181" s="65">
        <f t="shared" si="17"/>
        <v>168</v>
      </c>
      <c r="F181" s="65" t="e">
        <f t="shared" si="12"/>
        <v>#N/A</v>
      </c>
      <c r="G181" s="65" t="e">
        <f t="shared" si="13"/>
        <v>#N/A</v>
      </c>
      <c r="H181" s="65">
        <f>_xlfn.IFNA(G181*T181*Sheet1!$B$14,0)</f>
        <v>0</v>
      </c>
      <c r="I181" s="24"/>
      <c r="J181" s="24"/>
      <c r="K181" s="24"/>
      <c r="L181" s="24"/>
      <c r="M181" s="47" t="str">
        <f t="shared" si="14"/>
        <v xml:space="preserve"> - </v>
      </c>
      <c r="N181" s="47" t="e">
        <f>VLOOKUP(M181,Sheet1!$B$31:$C$34,2,0)</f>
        <v>#N/A</v>
      </c>
      <c r="O181" s="25"/>
      <c r="P181" s="47">
        <f t="shared" si="15"/>
        <v>0</v>
      </c>
      <c r="Q181" s="47" t="str">
        <f t="shared" si="16"/>
        <v xml:space="preserve"> - </v>
      </c>
      <c r="R181" s="24"/>
      <c r="S181" s="50">
        <f>_xlfn.IFNA(VLOOKUP(Q181,Sheet1!$B$35:$C$38,2,0),0)</f>
        <v>0</v>
      </c>
      <c r="T181" s="25"/>
      <c r="U181" s="49">
        <f>_xlfn.IFNA(IF(O181&gt;=VLOOKUP(L181,Sheet1!$B$5:$C$6,2,0),1,(1/VLOOKUP(L181,Sheet1!$B$5:$C$6,2,0))*O181),0)</f>
        <v>0</v>
      </c>
      <c r="V181" s="48">
        <f>T181*U181*Sheet1!$B$14</f>
        <v>0</v>
      </c>
      <c r="W181" s="26"/>
      <c r="Y181" s="7"/>
    </row>
    <row r="182" spans="2:25" s="6" customFormat="1">
      <c r="B182" s="7"/>
      <c r="D182" s="22"/>
      <c r="E182" s="65">
        <f t="shared" si="17"/>
        <v>169</v>
      </c>
      <c r="F182" s="65" t="e">
        <f t="shared" si="12"/>
        <v>#N/A</v>
      </c>
      <c r="G182" s="65" t="e">
        <f t="shared" si="13"/>
        <v>#N/A</v>
      </c>
      <c r="H182" s="65">
        <f>_xlfn.IFNA(G182*T182*Sheet1!$B$14,0)</f>
        <v>0</v>
      </c>
      <c r="I182" s="24"/>
      <c r="J182" s="24"/>
      <c r="K182" s="24"/>
      <c r="L182" s="24"/>
      <c r="M182" s="47" t="str">
        <f t="shared" si="14"/>
        <v xml:space="preserve"> - </v>
      </c>
      <c r="N182" s="47" t="e">
        <f>VLOOKUP(M182,Sheet1!$B$31:$C$34,2,0)</f>
        <v>#N/A</v>
      </c>
      <c r="O182" s="25"/>
      <c r="P182" s="47">
        <f t="shared" si="15"/>
        <v>0</v>
      </c>
      <c r="Q182" s="47" t="str">
        <f t="shared" si="16"/>
        <v xml:space="preserve"> - </v>
      </c>
      <c r="R182" s="24"/>
      <c r="S182" s="50">
        <f>_xlfn.IFNA(VLOOKUP(Q182,Sheet1!$B$35:$C$38,2,0),0)</f>
        <v>0</v>
      </c>
      <c r="T182" s="25"/>
      <c r="U182" s="49">
        <f>_xlfn.IFNA(IF(O182&gt;=VLOOKUP(L182,Sheet1!$B$5:$C$6,2,0),1,(1/VLOOKUP(L182,Sheet1!$B$5:$C$6,2,0))*O182),0)</f>
        <v>0</v>
      </c>
      <c r="V182" s="48">
        <f>T182*U182*Sheet1!$B$14</f>
        <v>0</v>
      </c>
      <c r="W182" s="26"/>
      <c r="Y182" s="7"/>
    </row>
    <row r="183" spans="2:25" s="6" customFormat="1">
      <c r="B183" s="7"/>
      <c r="D183" s="22"/>
      <c r="E183" s="65">
        <f t="shared" si="17"/>
        <v>170</v>
      </c>
      <c r="F183" s="65" t="e">
        <f t="shared" si="12"/>
        <v>#N/A</v>
      </c>
      <c r="G183" s="65" t="e">
        <f t="shared" si="13"/>
        <v>#N/A</v>
      </c>
      <c r="H183" s="65">
        <f>_xlfn.IFNA(G183*T183*Sheet1!$B$14,0)</f>
        <v>0</v>
      </c>
      <c r="I183" s="24"/>
      <c r="J183" s="24"/>
      <c r="K183" s="24"/>
      <c r="L183" s="24"/>
      <c r="M183" s="47" t="str">
        <f t="shared" si="14"/>
        <v xml:space="preserve"> - </v>
      </c>
      <c r="N183" s="47" t="e">
        <f>VLOOKUP(M183,Sheet1!$B$31:$C$34,2,0)</f>
        <v>#N/A</v>
      </c>
      <c r="O183" s="25"/>
      <c r="P183" s="47">
        <f t="shared" si="15"/>
        <v>0</v>
      </c>
      <c r="Q183" s="47" t="str">
        <f t="shared" si="16"/>
        <v xml:space="preserve"> - </v>
      </c>
      <c r="R183" s="24"/>
      <c r="S183" s="50">
        <f>_xlfn.IFNA(VLOOKUP(Q183,Sheet1!$B$35:$C$38,2,0),0)</f>
        <v>0</v>
      </c>
      <c r="T183" s="25"/>
      <c r="U183" s="49">
        <f>_xlfn.IFNA(IF(O183&gt;=VLOOKUP(L183,Sheet1!$B$5:$C$6,2,0),1,(1/VLOOKUP(L183,Sheet1!$B$5:$C$6,2,0))*O183),0)</f>
        <v>0</v>
      </c>
      <c r="V183" s="48">
        <f>T183*U183*Sheet1!$B$14</f>
        <v>0</v>
      </c>
      <c r="W183" s="26"/>
      <c r="Y183" s="7"/>
    </row>
    <row r="184" spans="2:25" s="6" customFormat="1">
      <c r="B184" s="7"/>
      <c r="D184" s="22"/>
      <c r="E184" s="65">
        <f t="shared" si="17"/>
        <v>171</v>
      </c>
      <c r="F184" s="65" t="e">
        <f t="shared" si="12"/>
        <v>#N/A</v>
      </c>
      <c r="G184" s="65" t="e">
        <f t="shared" si="13"/>
        <v>#N/A</v>
      </c>
      <c r="H184" s="65">
        <f>_xlfn.IFNA(G184*T184*Sheet1!$B$14,0)</f>
        <v>0</v>
      </c>
      <c r="I184" s="24"/>
      <c r="J184" s="24"/>
      <c r="K184" s="24"/>
      <c r="L184" s="24"/>
      <c r="M184" s="47" t="str">
        <f t="shared" si="14"/>
        <v xml:space="preserve"> - </v>
      </c>
      <c r="N184" s="47" t="e">
        <f>VLOOKUP(M184,Sheet1!$B$31:$C$34,2,0)</f>
        <v>#N/A</v>
      </c>
      <c r="O184" s="25"/>
      <c r="P184" s="47">
        <f t="shared" si="15"/>
        <v>0</v>
      </c>
      <c r="Q184" s="47" t="str">
        <f t="shared" si="16"/>
        <v xml:space="preserve"> - </v>
      </c>
      <c r="R184" s="24"/>
      <c r="S184" s="50">
        <f>_xlfn.IFNA(VLOOKUP(Q184,Sheet1!$B$35:$C$38,2,0),0)</f>
        <v>0</v>
      </c>
      <c r="T184" s="25"/>
      <c r="U184" s="49">
        <f>_xlfn.IFNA(IF(O184&gt;=VLOOKUP(L184,Sheet1!$B$5:$C$6,2,0),1,(1/VLOOKUP(L184,Sheet1!$B$5:$C$6,2,0))*O184),0)</f>
        <v>0</v>
      </c>
      <c r="V184" s="48">
        <f>T184*U184*Sheet1!$B$14</f>
        <v>0</v>
      </c>
      <c r="W184" s="26"/>
      <c r="Y184" s="7"/>
    </row>
    <row r="185" spans="2:25" s="6" customFormat="1">
      <c r="B185" s="7"/>
      <c r="D185" s="22"/>
      <c r="E185" s="65">
        <f t="shared" si="17"/>
        <v>172</v>
      </c>
      <c r="F185" s="65" t="e">
        <f t="shared" si="12"/>
        <v>#N/A</v>
      </c>
      <c r="G185" s="65" t="e">
        <f t="shared" si="13"/>
        <v>#N/A</v>
      </c>
      <c r="H185" s="65">
        <f>_xlfn.IFNA(G185*T185*Sheet1!$B$14,0)</f>
        <v>0</v>
      </c>
      <c r="I185" s="24"/>
      <c r="J185" s="24"/>
      <c r="K185" s="24"/>
      <c r="L185" s="24"/>
      <c r="M185" s="47" t="str">
        <f t="shared" si="14"/>
        <v xml:space="preserve"> - </v>
      </c>
      <c r="N185" s="47" t="e">
        <f>VLOOKUP(M185,Sheet1!$B$31:$C$34,2,0)</f>
        <v>#N/A</v>
      </c>
      <c r="O185" s="25"/>
      <c r="P185" s="47">
        <f t="shared" si="15"/>
        <v>0</v>
      </c>
      <c r="Q185" s="47" t="str">
        <f t="shared" si="16"/>
        <v xml:space="preserve"> - </v>
      </c>
      <c r="R185" s="24"/>
      <c r="S185" s="50">
        <f>_xlfn.IFNA(VLOOKUP(Q185,Sheet1!$B$35:$C$38,2,0),0)</f>
        <v>0</v>
      </c>
      <c r="T185" s="25"/>
      <c r="U185" s="49">
        <f>_xlfn.IFNA(IF(O185&gt;=VLOOKUP(L185,Sheet1!$B$5:$C$6,2,0),1,(1/VLOOKUP(L185,Sheet1!$B$5:$C$6,2,0))*O185),0)</f>
        <v>0</v>
      </c>
      <c r="V185" s="48">
        <f>T185*U185*Sheet1!$B$14</f>
        <v>0</v>
      </c>
      <c r="W185" s="26"/>
      <c r="Y185" s="7"/>
    </row>
    <row r="186" spans="2:25" s="6" customFormat="1">
      <c r="B186" s="7"/>
      <c r="D186" s="22"/>
      <c r="E186" s="65">
        <f t="shared" si="17"/>
        <v>173</v>
      </c>
      <c r="F186" s="65" t="e">
        <f t="shared" si="12"/>
        <v>#N/A</v>
      </c>
      <c r="G186" s="65" t="e">
        <f t="shared" si="13"/>
        <v>#N/A</v>
      </c>
      <c r="H186" s="65">
        <f>_xlfn.IFNA(G186*T186*Sheet1!$B$14,0)</f>
        <v>0</v>
      </c>
      <c r="I186" s="24"/>
      <c r="J186" s="24"/>
      <c r="K186" s="24"/>
      <c r="L186" s="24"/>
      <c r="M186" s="47" t="str">
        <f t="shared" si="14"/>
        <v xml:space="preserve"> - </v>
      </c>
      <c r="N186" s="47" t="e">
        <f>VLOOKUP(M186,Sheet1!$B$31:$C$34,2,0)</f>
        <v>#N/A</v>
      </c>
      <c r="O186" s="25"/>
      <c r="P186" s="47">
        <f t="shared" si="15"/>
        <v>0</v>
      </c>
      <c r="Q186" s="47" t="str">
        <f t="shared" si="16"/>
        <v xml:space="preserve"> - </v>
      </c>
      <c r="R186" s="24"/>
      <c r="S186" s="50">
        <f>_xlfn.IFNA(VLOOKUP(Q186,Sheet1!$B$35:$C$38,2,0),0)</f>
        <v>0</v>
      </c>
      <c r="T186" s="25"/>
      <c r="U186" s="49">
        <f>_xlfn.IFNA(IF(O186&gt;=VLOOKUP(L186,Sheet1!$B$5:$C$6,2,0),1,(1/VLOOKUP(L186,Sheet1!$B$5:$C$6,2,0))*O186),0)</f>
        <v>0</v>
      </c>
      <c r="V186" s="48">
        <f>T186*U186*Sheet1!$B$14</f>
        <v>0</v>
      </c>
      <c r="W186" s="26"/>
      <c r="Y186" s="7"/>
    </row>
    <row r="187" spans="2:25" s="6" customFormat="1">
      <c r="B187" s="7"/>
      <c r="D187" s="22"/>
      <c r="E187" s="65">
        <f t="shared" si="17"/>
        <v>174</v>
      </c>
      <c r="F187" s="65" t="e">
        <f t="shared" si="12"/>
        <v>#N/A</v>
      </c>
      <c r="G187" s="65" t="e">
        <f t="shared" si="13"/>
        <v>#N/A</v>
      </c>
      <c r="H187" s="65">
        <f>_xlfn.IFNA(G187*T187*Sheet1!$B$14,0)</f>
        <v>0</v>
      </c>
      <c r="I187" s="24"/>
      <c r="J187" s="24"/>
      <c r="K187" s="24"/>
      <c r="L187" s="24"/>
      <c r="M187" s="47" t="str">
        <f t="shared" si="14"/>
        <v xml:space="preserve"> - </v>
      </c>
      <c r="N187" s="47" t="e">
        <f>VLOOKUP(M187,Sheet1!$B$31:$C$34,2,0)</f>
        <v>#N/A</v>
      </c>
      <c r="O187" s="25"/>
      <c r="P187" s="47">
        <f t="shared" si="15"/>
        <v>0</v>
      </c>
      <c r="Q187" s="47" t="str">
        <f t="shared" si="16"/>
        <v xml:space="preserve"> - </v>
      </c>
      <c r="R187" s="24"/>
      <c r="S187" s="50">
        <f>_xlfn.IFNA(VLOOKUP(Q187,Sheet1!$B$35:$C$38,2,0),0)</f>
        <v>0</v>
      </c>
      <c r="T187" s="25"/>
      <c r="U187" s="49">
        <f>_xlfn.IFNA(IF(O187&gt;=VLOOKUP(L187,Sheet1!$B$5:$C$6,2,0),1,(1/VLOOKUP(L187,Sheet1!$B$5:$C$6,2,0))*O187),0)</f>
        <v>0</v>
      </c>
      <c r="V187" s="48">
        <f>T187*U187*Sheet1!$B$14</f>
        <v>0</v>
      </c>
      <c r="W187" s="26"/>
      <c r="Y187" s="7"/>
    </row>
    <row r="188" spans="2:25" s="6" customFormat="1">
      <c r="B188" s="7"/>
      <c r="D188" s="22"/>
      <c r="E188" s="65">
        <f t="shared" si="17"/>
        <v>175</v>
      </c>
      <c r="F188" s="65" t="e">
        <f t="shared" si="12"/>
        <v>#N/A</v>
      </c>
      <c r="G188" s="65" t="e">
        <f t="shared" si="13"/>
        <v>#N/A</v>
      </c>
      <c r="H188" s="65">
        <f>_xlfn.IFNA(G188*T188*Sheet1!$B$14,0)</f>
        <v>0</v>
      </c>
      <c r="I188" s="24"/>
      <c r="J188" s="24"/>
      <c r="K188" s="24"/>
      <c r="L188" s="24"/>
      <c r="M188" s="47" t="str">
        <f t="shared" si="14"/>
        <v xml:space="preserve"> - </v>
      </c>
      <c r="N188" s="47" t="e">
        <f>VLOOKUP(M188,Sheet1!$B$31:$C$34,2,0)</f>
        <v>#N/A</v>
      </c>
      <c r="O188" s="25"/>
      <c r="P188" s="47">
        <f t="shared" si="15"/>
        <v>0</v>
      </c>
      <c r="Q188" s="47" t="str">
        <f t="shared" si="16"/>
        <v xml:space="preserve"> - </v>
      </c>
      <c r="R188" s="24"/>
      <c r="S188" s="50">
        <f>_xlfn.IFNA(VLOOKUP(Q188,Sheet1!$B$35:$C$38,2,0),0)</f>
        <v>0</v>
      </c>
      <c r="T188" s="25"/>
      <c r="U188" s="49">
        <f>_xlfn.IFNA(IF(O188&gt;=VLOOKUP(L188,Sheet1!$B$5:$C$6,2,0),1,(1/VLOOKUP(L188,Sheet1!$B$5:$C$6,2,0))*O188),0)</f>
        <v>0</v>
      </c>
      <c r="V188" s="48">
        <f>T188*U188*Sheet1!$B$14</f>
        <v>0</v>
      </c>
      <c r="W188" s="26"/>
      <c r="Y188" s="7"/>
    </row>
    <row r="189" spans="2:25" s="6" customFormat="1">
      <c r="B189" s="7"/>
      <c r="D189" s="22"/>
      <c r="E189" s="65">
        <f t="shared" si="17"/>
        <v>176</v>
      </c>
      <c r="F189" s="65" t="e">
        <f t="shared" si="12"/>
        <v>#N/A</v>
      </c>
      <c r="G189" s="65" t="e">
        <f t="shared" si="13"/>
        <v>#N/A</v>
      </c>
      <c r="H189" s="65">
        <f>_xlfn.IFNA(G189*T189*Sheet1!$B$14,0)</f>
        <v>0</v>
      </c>
      <c r="I189" s="24"/>
      <c r="J189" s="24"/>
      <c r="K189" s="24"/>
      <c r="L189" s="24"/>
      <c r="M189" s="47" t="str">
        <f t="shared" si="14"/>
        <v xml:space="preserve"> - </v>
      </c>
      <c r="N189" s="47" t="e">
        <f>VLOOKUP(M189,Sheet1!$B$31:$C$34,2,0)</f>
        <v>#N/A</v>
      </c>
      <c r="O189" s="25"/>
      <c r="P189" s="47">
        <f t="shared" si="15"/>
        <v>0</v>
      </c>
      <c r="Q189" s="47" t="str">
        <f t="shared" si="16"/>
        <v xml:space="preserve"> - </v>
      </c>
      <c r="R189" s="24"/>
      <c r="S189" s="50">
        <f>_xlfn.IFNA(VLOOKUP(Q189,Sheet1!$B$35:$C$38,2,0),0)</f>
        <v>0</v>
      </c>
      <c r="T189" s="25"/>
      <c r="U189" s="49">
        <f>_xlfn.IFNA(IF(O189&gt;=VLOOKUP(L189,Sheet1!$B$5:$C$6,2,0),1,(1/VLOOKUP(L189,Sheet1!$B$5:$C$6,2,0))*O189),0)</f>
        <v>0</v>
      </c>
      <c r="V189" s="48">
        <f>T189*U189*Sheet1!$B$14</f>
        <v>0</v>
      </c>
      <c r="W189" s="26"/>
      <c r="Y189" s="7"/>
    </row>
    <row r="190" spans="2:25" s="6" customFormat="1">
      <c r="B190" s="7"/>
      <c r="D190" s="22"/>
      <c r="E190" s="65">
        <f t="shared" si="17"/>
        <v>177</v>
      </c>
      <c r="F190" s="65" t="e">
        <f t="shared" si="12"/>
        <v>#N/A</v>
      </c>
      <c r="G190" s="65" t="e">
        <f t="shared" si="13"/>
        <v>#N/A</v>
      </c>
      <c r="H190" s="65">
        <f>_xlfn.IFNA(G190*T190*Sheet1!$B$14,0)</f>
        <v>0</v>
      </c>
      <c r="I190" s="24"/>
      <c r="J190" s="24"/>
      <c r="K190" s="24"/>
      <c r="L190" s="24"/>
      <c r="M190" s="47" t="str">
        <f t="shared" si="14"/>
        <v xml:space="preserve"> - </v>
      </c>
      <c r="N190" s="47" t="e">
        <f>VLOOKUP(M190,Sheet1!$B$31:$C$34,2,0)</f>
        <v>#N/A</v>
      </c>
      <c r="O190" s="25"/>
      <c r="P190" s="47">
        <f t="shared" si="15"/>
        <v>0</v>
      </c>
      <c r="Q190" s="47" t="str">
        <f t="shared" si="16"/>
        <v xml:space="preserve"> - </v>
      </c>
      <c r="R190" s="24"/>
      <c r="S190" s="50">
        <f>_xlfn.IFNA(VLOOKUP(Q190,Sheet1!$B$35:$C$38,2,0),0)</f>
        <v>0</v>
      </c>
      <c r="T190" s="25"/>
      <c r="U190" s="49">
        <f>_xlfn.IFNA(IF(O190&gt;=VLOOKUP(L190,Sheet1!$B$5:$C$6,2,0),1,(1/VLOOKUP(L190,Sheet1!$B$5:$C$6,2,0))*O190),0)</f>
        <v>0</v>
      </c>
      <c r="V190" s="48">
        <f>T190*U190*Sheet1!$B$14</f>
        <v>0</v>
      </c>
      <c r="W190" s="26"/>
      <c r="Y190" s="7"/>
    </row>
    <row r="191" spans="2:25" s="6" customFormat="1">
      <c r="B191" s="7"/>
      <c r="D191" s="22"/>
      <c r="E191" s="65">
        <f t="shared" si="17"/>
        <v>178</v>
      </c>
      <c r="F191" s="65" t="e">
        <f t="shared" si="12"/>
        <v>#N/A</v>
      </c>
      <c r="G191" s="65" t="e">
        <f t="shared" si="13"/>
        <v>#N/A</v>
      </c>
      <c r="H191" s="65">
        <f>_xlfn.IFNA(G191*T191*Sheet1!$B$14,0)</f>
        <v>0</v>
      </c>
      <c r="I191" s="24"/>
      <c r="J191" s="24"/>
      <c r="K191" s="24"/>
      <c r="L191" s="24"/>
      <c r="M191" s="47" t="str">
        <f t="shared" si="14"/>
        <v xml:space="preserve"> - </v>
      </c>
      <c r="N191" s="47" t="e">
        <f>VLOOKUP(M191,Sheet1!$B$31:$C$34,2,0)</f>
        <v>#N/A</v>
      </c>
      <c r="O191" s="25"/>
      <c r="P191" s="47">
        <f t="shared" si="15"/>
        <v>0</v>
      </c>
      <c r="Q191" s="47" t="str">
        <f t="shared" si="16"/>
        <v xml:space="preserve"> - </v>
      </c>
      <c r="R191" s="24"/>
      <c r="S191" s="50">
        <f>_xlfn.IFNA(VLOOKUP(Q191,Sheet1!$B$35:$C$38,2,0),0)</f>
        <v>0</v>
      </c>
      <c r="T191" s="25"/>
      <c r="U191" s="49">
        <f>_xlfn.IFNA(IF(O191&gt;=VLOOKUP(L191,Sheet1!$B$5:$C$6,2,0),1,(1/VLOOKUP(L191,Sheet1!$B$5:$C$6,2,0))*O191),0)</f>
        <v>0</v>
      </c>
      <c r="V191" s="48">
        <f>T191*U191*Sheet1!$B$14</f>
        <v>0</v>
      </c>
      <c r="W191" s="26"/>
      <c r="Y191" s="7"/>
    </row>
    <row r="192" spans="2:25" s="6" customFormat="1">
      <c r="B192" s="7"/>
      <c r="D192" s="22"/>
      <c r="E192" s="65">
        <f t="shared" si="17"/>
        <v>179</v>
      </c>
      <c r="F192" s="65" t="e">
        <f t="shared" si="12"/>
        <v>#N/A</v>
      </c>
      <c r="G192" s="65" t="e">
        <f t="shared" si="13"/>
        <v>#N/A</v>
      </c>
      <c r="H192" s="65">
        <f>_xlfn.IFNA(G192*T192*Sheet1!$B$14,0)</f>
        <v>0</v>
      </c>
      <c r="I192" s="24"/>
      <c r="J192" s="24"/>
      <c r="K192" s="24"/>
      <c r="L192" s="24"/>
      <c r="M192" s="47" t="str">
        <f t="shared" si="14"/>
        <v xml:space="preserve"> - </v>
      </c>
      <c r="N192" s="47" t="e">
        <f>VLOOKUP(M192,Sheet1!$B$31:$C$34,2,0)</f>
        <v>#N/A</v>
      </c>
      <c r="O192" s="25"/>
      <c r="P192" s="47">
        <f t="shared" si="15"/>
        <v>0</v>
      </c>
      <c r="Q192" s="47" t="str">
        <f t="shared" si="16"/>
        <v xml:space="preserve"> - </v>
      </c>
      <c r="R192" s="24"/>
      <c r="S192" s="50">
        <f>_xlfn.IFNA(VLOOKUP(Q192,Sheet1!$B$35:$C$38,2,0),0)</f>
        <v>0</v>
      </c>
      <c r="T192" s="25"/>
      <c r="U192" s="49">
        <f>_xlfn.IFNA(IF(O192&gt;=VLOOKUP(L192,Sheet1!$B$5:$C$6,2,0),1,(1/VLOOKUP(L192,Sheet1!$B$5:$C$6,2,0))*O192),0)</f>
        <v>0</v>
      </c>
      <c r="V192" s="48">
        <f>T192*U192*Sheet1!$B$14</f>
        <v>0</v>
      </c>
      <c r="W192" s="26"/>
      <c r="Y192" s="7"/>
    </row>
    <row r="193" spans="2:25" s="6" customFormat="1">
      <c r="B193" s="7"/>
      <c r="D193" s="22"/>
      <c r="E193" s="65">
        <f t="shared" si="17"/>
        <v>180</v>
      </c>
      <c r="F193" s="65" t="e">
        <f t="shared" si="12"/>
        <v>#N/A</v>
      </c>
      <c r="G193" s="65" t="e">
        <f t="shared" si="13"/>
        <v>#N/A</v>
      </c>
      <c r="H193" s="65">
        <f>_xlfn.IFNA(G193*T193*Sheet1!$B$14,0)</f>
        <v>0</v>
      </c>
      <c r="I193" s="24"/>
      <c r="J193" s="24"/>
      <c r="K193" s="24"/>
      <c r="L193" s="24"/>
      <c r="M193" s="47" t="str">
        <f t="shared" si="14"/>
        <v xml:space="preserve"> - </v>
      </c>
      <c r="N193" s="47" t="e">
        <f>VLOOKUP(M193,Sheet1!$B$31:$C$34,2,0)</f>
        <v>#N/A</v>
      </c>
      <c r="O193" s="25"/>
      <c r="P193" s="47">
        <f t="shared" si="15"/>
        <v>0</v>
      </c>
      <c r="Q193" s="47" t="str">
        <f t="shared" si="16"/>
        <v xml:space="preserve"> - </v>
      </c>
      <c r="R193" s="24"/>
      <c r="S193" s="50">
        <f>_xlfn.IFNA(VLOOKUP(Q193,Sheet1!$B$35:$C$38,2,0),0)</f>
        <v>0</v>
      </c>
      <c r="T193" s="25"/>
      <c r="U193" s="49">
        <f>_xlfn.IFNA(IF(O193&gt;=VLOOKUP(L193,Sheet1!$B$5:$C$6,2,0),1,(1/VLOOKUP(L193,Sheet1!$B$5:$C$6,2,0))*O193),0)</f>
        <v>0</v>
      </c>
      <c r="V193" s="48">
        <f>T193*U193*Sheet1!$B$14</f>
        <v>0</v>
      </c>
      <c r="W193" s="26"/>
      <c r="Y193" s="7"/>
    </row>
    <row r="194" spans="2:25" s="6" customFormat="1">
      <c r="B194" s="7"/>
      <c r="D194" s="22"/>
      <c r="E194" s="65">
        <f t="shared" si="17"/>
        <v>181</v>
      </c>
      <c r="F194" s="65" t="e">
        <f t="shared" si="12"/>
        <v>#N/A</v>
      </c>
      <c r="G194" s="65" t="e">
        <f t="shared" si="13"/>
        <v>#N/A</v>
      </c>
      <c r="H194" s="65">
        <f>_xlfn.IFNA(G194*T194*Sheet1!$B$14,0)</f>
        <v>0</v>
      </c>
      <c r="I194" s="24"/>
      <c r="J194" s="24"/>
      <c r="K194" s="24"/>
      <c r="L194" s="24"/>
      <c r="M194" s="47" t="str">
        <f t="shared" si="14"/>
        <v xml:space="preserve"> - </v>
      </c>
      <c r="N194" s="47" t="e">
        <f>VLOOKUP(M194,Sheet1!$B$31:$C$34,2,0)</f>
        <v>#N/A</v>
      </c>
      <c r="O194" s="25"/>
      <c r="P194" s="47">
        <f t="shared" si="15"/>
        <v>0</v>
      </c>
      <c r="Q194" s="47" t="str">
        <f t="shared" si="16"/>
        <v xml:space="preserve"> - </v>
      </c>
      <c r="R194" s="24"/>
      <c r="S194" s="50">
        <f>_xlfn.IFNA(VLOOKUP(Q194,Sheet1!$B$35:$C$38,2,0),0)</f>
        <v>0</v>
      </c>
      <c r="T194" s="25"/>
      <c r="U194" s="49">
        <f>_xlfn.IFNA(IF(O194&gt;=VLOOKUP(L194,Sheet1!$B$5:$C$6,2,0),1,(1/VLOOKUP(L194,Sheet1!$B$5:$C$6,2,0))*O194),0)</f>
        <v>0</v>
      </c>
      <c r="V194" s="48">
        <f>T194*U194*Sheet1!$B$14</f>
        <v>0</v>
      </c>
      <c r="W194" s="26"/>
      <c r="Y194" s="7"/>
    </row>
    <row r="195" spans="2:25" s="6" customFormat="1">
      <c r="B195" s="7"/>
      <c r="D195" s="22"/>
      <c r="E195" s="65">
        <f t="shared" si="17"/>
        <v>182</v>
      </c>
      <c r="F195" s="65" t="e">
        <f t="shared" si="12"/>
        <v>#N/A</v>
      </c>
      <c r="G195" s="65" t="e">
        <f t="shared" si="13"/>
        <v>#N/A</v>
      </c>
      <c r="H195" s="65">
        <f>_xlfn.IFNA(G195*T195*Sheet1!$B$14,0)</f>
        <v>0</v>
      </c>
      <c r="I195" s="24"/>
      <c r="J195" s="24"/>
      <c r="K195" s="24"/>
      <c r="L195" s="24"/>
      <c r="M195" s="47" t="str">
        <f t="shared" si="14"/>
        <v xml:space="preserve"> - </v>
      </c>
      <c r="N195" s="47" t="e">
        <f>VLOOKUP(M195,Sheet1!$B$31:$C$34,2,0)</f>
        <v>#N/A</v>
      </c>
      <c r="O195" s="25"/>
      <c r="P195" s="47">
        <f t="shared" si="15"/>
        <v>0</v>
      </c>
      <c r="Q195" s="47" t="str">
        <f t="shared" si="16"/>
        <v xml:space="preserve"> - </v>
      </c>
      <c r="R195" s="24"/>
      <c r="S195" s="50">
        <f>_xlfn.IFNA(VLOOKUP(Q195,Sheet1!$B$35:$C$38,2,0),0)</f>
        <v>0</v>
      </c>
      <c r="T195" s="25"/>
      <c r="U195" s="49">
        <f>_xlfn.IFNA(IF(O195&gt;=VLOOKUP(L195,Sheet1!$B$5:$C$6,2,0),1,(1/VLOOKUP(L195,Sheet1!$B$5:$C$6,2,0))*O195),0)</f>
        <v>0</v>
      </c>
      <c r="V195" s="48">
        <f>T195*U195*Sheet1!$B$14</f>
        <v>0</v>
      </c>
      <c r="W195" s="26"/>
      <c r="Y195" s="7"/>
    </row>
    <row r="196" spans="2:25" s="6" customFormat="1">
      <c r="B196" s="7"/>
      <c r="D196" s="22"/>
      <c r="E196" s="65">
        <f t="shared" si="17"/>
        <v>183</v>
      </c>
      <c r="F196" s="65" t="e">
        <f t="shared" si="12"/>
        <v>#N/A</v>
      </c>
      <c r="G196" s="65" t="e">
        <f t="shared" si="13"/>
        <v>#N/A</v>
      </c>
      <c r="H196" s="65">
        <f>_xlfn.IFNA(G196*T196*Sheet1!$B$14,0)</f>
        <v>0</v>
      </c>
      <c r="I196" s="24"/>
      <c r="J196" s="24"/>
      <c r="K196" s="24"/>
      <c r="L196" s="24"/>
      <c r="M196" s="47" t="str">
        <f t="shared" si="14"/>
        <v xml:space="preserve"> - </v>
      </c>
      <c r="N196" s="47" t="e">
        <f>VLOOKUP(M196,Sheet1!$B$31:$C$34,2,0)</f>
        <v>#N/A</v>
      </c>
      <c r="O196" s="25"/>
      <c r="P196" s="47">
        <f t="shared" si="15"/>
        <v>0</v>
      </c>
      <c r="Q196" s="47" t="str">
        <f t="shared" si="16"/>
        <v xml:space="preserve"> - </v>
      </c>
      <c r="R196" s="24"/>
      <c r="S196" s="50">
        <f>_xlfn.IFNA(VLOOKUP(Q196,Sheet1!$B$35:$C$38,2,0),0)</f>
        <v>0</v>
      </c>
      <c r="T196" s="25"/>
      <c r="U196" s="49">
        <f>_xlfn.IFNA(IF(O196&gt;=VLOOKUP(L196,Sheet1!$B$5:$C$6,2,0),1,(1/VLOOKUP(L196,Sheet1!$B$5:$C$6,2,0))*O196),0)</f>
        <v>0</v>
      </c>
      <c r="V196" s="48">
        <f>T196*U196*Sheet1!$B$14</f>
        <v>0</v>
      </c>
      <c r="W196" s="26"/>
      <c r="Y196" s="7"/>
    </row>
    <row r="197" spans="2:25" s="6" customFormat="1">
      <c r="B197" s="7"/>
      <c r="D197" s="22"/>
      <c r="E197" s="65">
        <f t="shared" si="17"/>
        <v>184</v>
      </c>
      <c r="F197" s="65" t="e">
        <f t="shared" si="12"/>
        <v>#N/A</v>
      </c>
      <c r="G197" s="65" t="e">
        <f t="shared" si="13"/>
        <v>#N/A</v>
      </c>
      <c r="H197" s="65">
        <f>_xlfn.IFNA(G197*T197*Sheet1!$B$14,0)</f>
        <v>0</v>
      </c>
      <c r="I197" s="24"/>
      <c r="J197" s="24"/>
      <c r="K197" s="24"/>
      <c r="L197" s="24"/>
      <c r="M197" s="47" t="str">
        <f t="shared" si="14"/>
        <v xml:space="preserve"> - </v>
      </c>
      <c r="N197" s="47" t="e">
        <f>VLOOKUP(M197,Sheet1!$B$31:$C$34,2,0)</f>
        <v>#N/A</v>
      </c>
      <c r="O197" s="25"/>
      <c r="P197" s="47">
        <f t="shared" si="15"/>
        <v>0</v>
      </c>
      <c r="Q197" s="47" t="str">
        <f t="shared" si="16"/>
        <v xml:space="preserve"> - </v>
      </c>
      <c r="R197" s="24"/>
      <c r="S197" s="50">
        <f>_xlfn.IFNA(VLOOKUP(Q197,Sheet1!$B$35:$C$38,2,0),0)</f>
        <v>0</v>
      </c>
      <c r="T197" s="25"/>
      <c r="U197" s="49">
        <f>_xlfn.IFNA(IF(O197&gt;=VLOOKUP(L197,Sheet1!$B$5:$C$6,2,0),1,(1/VLOOKUP(L197,Sheet1!$B$5:$C$6,2,0))*O197),0)</f>
        <v>0</v>
      </c>
      <c r="V197" s="48">
        <f>T197*U197*Sheet1!$B$14</f>
        <v>0</v>
      </c>
      <c r="W197" s="26"/>
      <c r="Y197" s="7"/>
    </row>
    <row r="198" spans="2:25" s="6" customFormat="1">
      <c r="B198" s="7"/>
      <c r="D198" s="22"/>
      <c r="E198" s="65">
        <f t="shared" si="17"/>
        <v>185</v>
      </c>
      <c r="F198" s="65" t="e">
        <f t="shared" si="12"/>
        <v>#N/A</v>
      </c>
      <c r="G198" s="65" t="e">
        <f t="shared" si="13"/>
        <v>#N/A</v>
      </c>
      <c r="H198" s="65">
        <f>_xlfn.IFNA(G198*T198*Sheet1!$B$14,0)</f>
        <v>0</v>
      </c>
      <c r="I198" s="24"/>
      <c r="J198" s="24"/>
      <c r="K198" s="24"/>
      <c r="L198" s="24"/>
      <c r="M198" s="47" t="str">
        <f t="shared" si="14"/>
        <v xml:space="preserve"> - </v>
      </c>
      <c r="N198" s="47" t="e">
        <f>VLOOKUP(M198,Sheet1!$B$31:$C$34,2,0)</f>
        <v>#N/A</v>
      </c>
      <c r="O198" s="25"/>
      <c r="P198" s="47">
        <f t="shared" si="15"/>
        <v>0</v>
      </c>
      <c r="Q198" s="47" t="str">
        <f t="shared" si="16"/>
        <v xml:space="preserve"> - </v>
      </c>
      <c r="R198" s="24"/>
      <c r="S198" s="50">
        <f>_xlfn.IFNA(VLOOKUP(Q198,Sheet1!$B$35:$C$38,2,0),0)</f>
        <v>0</v>
      </c>
      <c r="T198" s="25"/>
      <c r="U198" s="49">
        <f>_xlfn.IFNA(IF(O198&gt;=VLOOKUP(L198,Sheet1!$B$5:$C$6,2,0),1,(1/VLOOKUP(L198,Sheet1!$B$5:$C$6,2,0))*O198),0)</f>
        <v>0</v>
      </c>
      <c r="V198" s="48">
        <f>T198*U198*Sheet1!$B$14</f>
        <v>0</v>
      </c>
      <c r="W198" s="26"/>
      <c r="Y198" s="7"/>
    </row>
    <row r="199" spans="2:25" s="6" customFormat="1">
      <c r="B199" s="7"/>
      <c r="D199" s="22"/>
      <c r="E199" s="65">
        <f t="shared" si="17"/>
        <v>186</v>
      </c>
      <c r="F199" s="65" t="e">
        <f t="shared" si="12"/>
        <v>#N/A</v>
      </c>
      <c r="G199" s="65" t="e">
        <f t="shared" si="13"/>
        <v>#N/A</v>
      </c>
      <c r="H199" s="65">
        <f>_xlfn.IFNA(G199*T199*Sheet1!$B$14,0)</f>
        <v>0</v>
      </c>
      <c r="I199" s="24"/>
      <c r="J199" s="24"/>
      <c r="K199" s="24"/>
      <c r="L199" s="24"/>
      <c r="M199" s="47" t="str">
        <f t="shared" si="14"/>
        <v xml:space="preserve"> - </v>
      </c>
      <c r="N199" s="47" t="e">
        <f>VLOOKUP(M199,Sheet1!$B$31:$C$34,2,0)</f>
        <v>#N/A</v>
      </c>
      <c r="O199" s="25"/>
      <c r="P199" s="47">
        <f t="shared" si="15"/>
        <v>0</v>
      </c>
      <c r="Q199" s="47" t="str">
        <f t="shared" si="16"/>
        <v xml:space="preserve"> - </v>
      </c>
      <c r="R199" s="24"/>
      <c r="S199" s="50">
        <f>_xlfn.IFNA(VLOOKUP(Q199,Sheet1!$B$35:$C$38,2,0),0)</f>
        <v>0</v>
      </c>
      <c r="T199" s="25"/>
      <c r="U199" s="49">
        <f>_xlfn.IFNA(IF(O199&gt;=VLOOKUP(L199,Sheet1!$B$5:$C$6,2,0),1,(1/VLOOKUP(L199,Sheet1!$B$5:$C$6,2,0))*O199),0)</f>
        <v>0</v>
      </c>
      <c r="V199" s="48">
        <f>T199*U199*Sheet1!$B$14</f>
        <v>0</v>
      </c>
      <c r="W199" s="26"/>
      <c r="Y199" s="7"/>
    </row>
    <row r="200" spans="2:25" s="6" customFormat="1">
      <c r="B200" s="7"/>
      <c r="D200" s="22"/>
      <c r="E200" s="65">
        <f t="shared" si="17"/>
        <v>187</v>
      </c>
      <c r="F200" s="65" t="e">
        <f t="shared" si="12"/>
        <v>#N/A</v>
      </c>
      <c r="G200" s="65" t="e">
        <f t="shared" si="13"/>
        <v>#N/A</v>
      </c>
      <c r="H200" s="65">
        <f>_xlfn.IFNA(G200*T200*Sheet1!$B$14,0)</f>
        <v>0</v>
      </c>
      <c r="I200" s="24"/>
      <c r="J200" s="24"/>
      <c r="K200" s="24"/>
      <c r="L200" s="24"/>
      <c r="M200" s="47" t="str">
        <f t="shared" si="14"/>
        <v xml:space="preserve"> - </v>
      </c>
      <c r="N200" s="47" t="e">
        <f>VLOOKUP(M200,Sheet1!$B$31:$C$34,2,0)</f>
        <v>#N/A</v>
      </c>
      <c r="O200" s="25"/>
      <c r="P200" s="47">
        <f t="shared" si="15"/>
        <v>0</v>
      </c>
      <c r="Q200" s="47" t="str">
        <f t="shared" si="16"/>
        <v xml:space="preserve"> - </v>
      </c>
      <c r="R200" s="24"/>
      <c r="S200" s="50">
        <f>_xlfn.IFNA(VLOOKUP(Q200,Sheet1!$B$35:$C$38,2,0),0)</f>
        <v>0</v>
      </c>
      <c r="T200" s="25"/>
      <c r="U200" s="49">
        <f>_xlfn.IFNA(IF(O200&gt;=VLOOKUP(L200,Sheet1!$B$5:$C$6,2,0),1,(1/VLOOKUP(L200,Sheet1!$B$5:$C$6,2,0))*O200),0)</f>
        <v>0</v>
      </c>
      <c r="V200" s="48">
        <f>T200*U200*Sheet1!$B$14</f>
        <v>0</v>
      </c>
      <c r="W200" s="26"/>
      <c r="Y200" s="7"/>
    </row>
    <row r="201" spans="2:25" s="6" customFormat="1">
      <c r="B201" s="7"/>
      <c r="D201" s="22"/>
      <c r="E201" s="65">
        <f t="shared" si="17"/>
        <v>188</v>
      </c>
      <c r="F201" s="65" t="e">
        <f t="shared" si="12"/>
        <v>#N/A</v>
      </c>
      <c r="G201" s="65" t="e">
        <f t="shared" si="13"/>
        <v>#N/A</v>
      </c>
      <c r="H201" s="65">
        <f>_xlfn.IFNA(G201*T201*Sheet1!$B$14,0)</f>
        <v>0</v>
      </c>
      <c r="I201" s="24"/>
      <c r="J201" s="24"/>
      <c r="K201" s="24"/>
      <c r="L201" s="24"/>
      <c r="M201" s="47" t="str">
        <f t="shared" si="14"/>
        <v xml:space="preserve"> - </v>
      </c>
      <c r="N201" s="47" t="e">
        <f>VLOOKUP(M201,Sheet1!$B$31:$C$34,2,0)</f>
        <v>#N/A</v>
      </c>
      <c r="O201" s="25"/>
      <c r="P201" s="47">
        <f t="shared" si="15"/>
        <v>0</v>
      </c>
      <c r="Q201" s="47" t="str">
        <f t="shared" si="16"/>
        <v xml:space="preserve"> - </v>
      </c>
      <c r="R201" s="24"/>
      <c r="S201" s="50">
        <f>_xlfn.IFNA(VLOOKUP(Q201,Sheet1!$B$35:$C$38,2,0),0)</f>
        <v>0</v>
      </c>
      <c r="T201" s="25"/>
      <c r="U201" s="49">
        <f>_xlfn.IFNA(IF(O201&gt;=VLOOKUP(L201,Sheet1!$B$5:$C$6,2,0),1,(1/VLOOKUP(L201,Sheet1!$B$5:$C$6,2,0))*O201),0)</f>
        <v>0</v>
      </c>
      <c r="V201" s="48">
        <f>T201*U201*Sheet1!$B$14</f>
        <v>0</v>
      </c>
      <c r="W201" s="26"/>
      <c r="Y201" s="7"/>
    </row>
    <row r="202" spans="2:25" s="6" customFormat="1">
      <c r="B202" s="7"/>
      <c r="D202" s="22"/>
      <c r="E202" s="65">
        <f t="shared" si="17"/>
        <v>189</v>
      </c>
      <c r="F202" s="65" t="e">
        <f t="shared" si="12"/>
        <v>#N/A</v>
      </c>
      <c r="G202" s="65" t="e">
        <f t="shared" si="13"/>
        <v>#N/A</v>
      </c>
      <c r="H202" s="65">
        <f>_xlfn.IFNA(G202*T202*Sheet1!$B$14,0)</f>
        <v>0</v>
      </c>
      <c r="I202" s="24"/>
      <c r="J202" s="24"/>
      <c r="K202" s="24"/>
      <c r="L202" s="24"/>
      <c r="M202" s="47" t="str">
        <f t="shared" si="14"/>
        <v xml:space="preserve"> - </v>
      </c>
      <c r="N202" s="47" t="e">
        <f>VLOOKUP(M202,Sheet1!$B$31:$C$34,2,0)</f>
        <v>#N/A</v>
      </c>
      <c r="O202" s="25"/>
      <c r="P202" s="47">
        <f t="shared" si="15"/>
        <v>0</v>
      </c>
      <c r="Q202" s="47" t="str">
        <f t="shared" si="16"/>
        <v xml:space="preserve"> - </v>
      </c>
      <c r="R202" s="24"/>
      <c r="S202" s="50">
        <f>_xlfn.IFNA(VLOOKUP(Q202,Sheet1!$B$35:$C$38,2,0),0)</f>
        <v>0</v>
      </c>
      <c r="T202" s="25"/>
      <c r="U202" s="49">
        <f>_xlfn.IFNA(IF(O202&gt;=VLOOKUP(L202,Sheet1!$B$5:$C$6,2,0),1,(1/VLOOKUP(L202,Sheet1!$B$5:$C$6,2,0))*O202),0)</f>
        <v>0</v>
      </c>
      <c r="V202" s="48">
        <f>T202*U202*Sheet1!$B$14</f>
        <v>0</v>
      </c>
      <c r="W202" s="26"/>
      <c r="Y202" s="7"/>
    </row>
    <row r="203" spans="2:25" s="6" customFormat="1">
      <c r="B203" s="7"/>
      <c r="D203" s="22"/>
      <c r="E203" s="65">
        <f t="shared" si="17"/>
        <v>190</v>
      </c>
      <c r="F203" s="65" t="e">
        <f t="shared" si="12"/>
        <v>#N/A</v>
      </c>
      <c r="G203" s="65" t="e">
        <f t="shared" si="13"/>
        <v>#N/A</v>
      </c>
      <c r="H203" s="65">
        <f>_xlfn.IFNA(G203*T203*Sheet1!$B$14,0)</f>
        <v>0</v>
      </c>
      <c r="I203" s="24"/>
      <c r="J203" s="24"/>
      <c r="K203" s="24"/>
      <c r="L203" s="24"/>
      <c r="M203" s="47" t="str">
        <f t="shared" si="14"/>
        <v xml:space="preserve"> - </v>
      </c>
      <c r="N203" s="47" t="e">
        <f>VLOOKUP(M203,Sheet1!$B$31:$C$34,2,0)</f>
        <v>#N/A</v>
      </c>
      <c r="O203" s="25"/>
      <c r="P203" s="47">
        <f t="shared" si="15"/>
        <v>0</v>
      </c>
      <c r="Q203" s="47" t="str">
        <f t="shared" si="16"/>
        <v xml:space="preserve"> - </v>
      </c>
      <c r="R203" s="24"/>
      <c r="S203" s="50">
        <f>_xlfn.IFNA(VLOOKUP(Q203,Sheet1!$B$35:$C$38,2,0),0)</f>
        <v>0</v>
      </c>
      <c r="T203" s="25"/>
      <c r="U203" s="49">
        <f>_xlfn.IFNA(IF(O203&gt;=VLOOKUP(L203,Sheet1!$B$5:$C$6,2,0),1,(1/VLOOKUP(L203,Sheet1!$B$5:$C$6,2,0))*O203),0)</f>
        <v>0</v>
      </c>
      <c r="V203" s="48">
        <f>T203*U203*Sheet1!$B$14</f>
        <v>0</v>
      </c>
      <c r="W203" s="26"/>
      <c r="Y203" s="7"/>
    </row>
    <row r="204" spans="2:25" s="6" customFormat="1">
      <c r="B204" s="7"/>
      <c r="D204" s="22"/>
      <c r="E204" s="65">
        <f t="shared" si="17"/>
        <v>191</v>
      </c>
      <c r="F204" s="65" t="e">
        <f t="shared" si="12"/>
        <v>#N/A</v>
      </c>
      <c r="G204" s="65" t="e">
        <f t="shared" si="13"/>
        <v>#N/A</v>
      </c>
      <c r="H204" s="65">
        <f>_xlfn.IFNA(G204*T204*Sheet1!$B$14,0)</f>
        <v>0</v>
      </c>
      <c r="I204" s="24"/>
      <c r="J204" s="24"/>
      <c r="K204" s="24"/>
      <c r="L204" s="24"/>
      <c r="M204" s="47" t="str">
        <f t="shared" si="14"/>
        <v xml:space="preserve"> - </v>
      </c>
      <c r="N204" s="47" t="e">
        <f>VLOOKUP(M204,Sheet1!$B$31:$C$34,2,0)</f>
        <v>#N/A</v>
      </c>
      <c r="O204" s="25"/>
      <c r="P204" s="47">
        <f t="shared" si="15"/>
        <v>0</v>
      </c>
      <c r="Q204" s="47" t="str">
        <f t="shared" si="16"/>
        <v xml:space="preserve"> - </v>
      </c>
      <c r="R204" s="24"/>
      <c r="S204" s="50">
        <f>_xlfn.IFNA(VLOOKUP(Q204,Sheet1!$B$35:$C$38,2,0),0)</f>
        <v>0</v>
      </c>
      <c r="T204" s="25"/>
      <c r="U204" s="49">
        <f>_xlfn.IFNA(IF(O204&gt;=VLOOKUP(L204,Sheet1!$B$5:$C$6,2,0),1,(1/VLOOKUP(L204,Sheet1!$B$5:$C$6,2,0))*O204),0)</f>
        <v>0</v>
      </c>
      <c r="V204" s="48">
        <f>T204*U204*Sheet1!$B$14</f>
        <v>0</v>
      </c>
      <c r="W204" s="26"/>
      <c r="Y204" s="7"/>
    </row>
    <row r="205" spans="2:25" s="6" customFormat="1">
      <c r="B205" s="7"/>
      <c r="D205" s="22"/>
      <c r="E205" s="65">
        <f t="shared" si="17"/>
        <v>192</v>
      </c>
      <c r="F205" s="65" t="e">
        <f t="shared" si="12"/>
        <v>#N/A</v>
      </c>
      <c r="G205" s="65" t="e">
        <f t="shared" si="13"/>
        <v>#N/A</v>
      </c>
      <c r="H205" s="65">
        <f>_xlfn.IFNA(G205*T205*Sheet1!$B$14,0)</f>
        <v>0</v>
      </c>
      <c r="I205" s="24"/>
      <c r="J205" s="24"/>
      <c r="K205" s="24"/>
      <c r="L205" s="24"/>
      <c r="M205" s="47" t="str">
        <f t="shared" si="14"/>
        <v xml:space="preserve"> - </v>
      </c>
      <c r="N205" s="47" t="e">
        <f>VLOOKUP(M205,Sheet1!$B$31:$C$34,2,0)</f>
        <v>#N/A</v>
      </c>
      <c r="O205" s="25"/>
      <c r="P205" s="47">
        <f t="shared" si="15"/>
        <v>0</v>
      </c>
      <c r="Q205" s="47" t="str">
        <f t="shared" si="16"/>
        <v xml:space="preserve"> - </v>
      </c>
      <c r="R205" s="24"/>
      <c r="S205" s="50">
        <f>_xlfn.IFNA(VLOOKUP(Q205,Sheet1!$B$35:$C$38,2,0),0)</f>
        <v>0</v>
      </c>
      <c r="T205" s="25"/>
      <c r="U205" s="49">
        <f>_xlfn.IFNA(IF(O205&gt;=VLOOKUP(L205,Sheet1!$B$5:$C$6,2,0),1,(1/VLOOKUP(L205,Sheet1!$B$5:$C$6,2,0))*O205),0)</f>
        <v>0</v>
      </c>
      <c r="V205" s="48">
        <f>T205*U205*Sheet1!$B$14</f>
        <v>0</v>
      </c>
      <c r="W205" s="26"/>
      <c r="Y205" s="7"/>
    </row>
    <row r="206" spans="2:25" s="6" customFormat="1">
      <c r="B206" s="7"/>
      <c r="D206" s="22"/>
      <c r="E206" s="65">
        <f t="shared" si="17"/>
        <v>193</v>
      </c>
      <c r="F206" s="65" t="e">
        <f t="shared" si="12"/>
        <v>#N/A</v>
      </c>
      <c r="G206" s="65" t="e">
        <f t="shared" si="13"/>
        <v>#N/A</v>
      </c>
      <c r="H206" s="65">
        <f>_xlfn.IFNA(G206*T206*Sheet1!$B$14,0)</f>
        <v>0</v>
      </c>
      <c r="I206" s="24"/>
      <c r="J206" s="24"/>
      <c r="K206" s="24"/>
      <c r="L206" s="24"/>
      <c r="M206" s="47" t="str">
        <f t="shared" si="14"/>
        <v xml:space="preserve"> - </v>
      </c>
      <c r="N206" s="47" t="e">
        <f>VLOOKUP(M206,Sheet1!$B$31:$C$34,2,0)</f>
        <v>#N/A</v>
      </c>
      <c r="O206" s="25"/>
      <c r="P206" s="47">
        <f t="shared" si="15"/>
        <v>0</v>
      </c>
      <c r="Q206" s="47" t="str">
        <f t="shared" si="16"/>
        <v xml:space="preserve"> - </v>
      </c>
      <c r="R206" s="24"/>
      <c r="S206" s="50">
        <f>_xlfn.IFNA(VLOOKUP(Q206,Sheet1!$B$35:$C$38,2,0),0)</f>
        <v>0</v>
      </c>
      <c r="T206" s="25"/>
      <c r="U206" s="49">
        <f>_xlfn.IFNA(IF(O206&gt;=VLOOKUP(L206,Sheet1!$B$5:$C$6,2,0),1,(1/VLOOKUP(L206,Sheet1!$B$5:$C$6,2,0))*O206),0)</f>
        <v>0</v>
      </c>
      <c r="V206" s="48">
        <f>T206*U206*Sheet1!$B$14</f>
        <v>0</v>
      </c>
      <c r="W206" s="26"/>
      <c r="Y206" s="7"/>
    </row>
    <row r="207" spans="2:25" s="6" customFormat="1">
      <c r="B207" s="7"/>
      <c r="D207" s="22"/>
      <c r="E207" s="65">
        <f t="shared" si="17"/>
        <v>194</v>
      </c>
      <c r="F207" s="65" t="e">
        <f t="shared" ref="F207:F270" si="18">MATCH(D207,$D$14:$D$300,0)</f>
        <v>#N/A</v>
      </c>
      <c r="G207" s="65" t="e">
        <f t="shared" ref="G207:G270" si="19">IF(IF(E207=F207,SUMIF($D$14:$D$300,D207,$U$14:$U$300),0)&gt;1,1,IF(E207=F207,SUMIF($D$14:$D$300,D207,$U$14:$U$300),0))</f>
        <v>#N/A</v>
      </c>
      <c r="H207" s="65">
        <f>_xlfn.IFNA(G207*T207*Sheet1!$B$14,0)</f>
        <v>0</v>
      </c>
      <c r="I207" s="24"/>
      <c r="J207" s="24"/>
      <c r="K207" s="24"/>
      <c r="L207" s="24"/>
      <c r="M207" s="47" t="str">
        <f t="shared" ref="M207:M270" si="20">K207&amp;" - "&amp;L207</f>
        <v xml:space="preserve"> - </v>
      </c>
      <c r="N207" s="47" t="e">
        <f>VLOOKUP(M207,Sheet1!$B$31:$C$34,2,0)</f>
        <v>#N/A</v>
      </c>
      <c r="O207" s="25"/>
      <c r="P207" s="47">
        <f t="shared" ref="P207:P270" si="21">_xlfn.IFNA(N207*O207,0)</f>
        <v>0</v>
      </c>
      <c r="Q207" s="47" t="str">
        <f t="shared" ref="Q207:Q270" si="22">K207&amp;" - "&amp;R207</f>
        <v xml:space="preserve"> - </v>
      </c>
      <c r="R207" s="24"/>
      <c r="S207" s="50">
        <f>_xlfn.IFNA(VLOOKUP(Q207,Sheet1!$B$35:$C$38,2,0),0)</f>
        <v>0</v>
      </c>
      <c r="T207" s="25"/>
      <c r="U207" s="49">
        <f>_xlfn.IFNA(IF(O207&gt;=VLOOKUP(L207,Sheet1!$B$5:$C$6,2,0),1,(1/VLOOKUP(L207,Sheet1!$B$5:$C$6,2,0))*O207),0)</f>
        <v>0</v>
      </c>
      <c r="V207" s="48">
        <f>T207*U207*Sheet1!$B$14</f>
        <v>0</v>
      </c>
      <c r="W207" s="26"/>
      <c r="Y207" s="7"/>
    </row>
    <row r="208" spans="2:25" s="6" customFormat="1">
      <c r="B208" s="7"/>
      <c r="D208" s="22"/>
      <c r="E208" s="65">
        <f t="shared" ref="E208:E271" si="23">E207+1</f>
        <v>195</v>
      </c>
      <c r="F208" s="65" t="e">
        <f t="shared" si="18"/>
        <v>#N/A</v>
      </c>
      <c r="G208" s="65" t="e">
        <f t="shared" si="19"/>
        <v>#N/A</v>
      </c>
      <c r="H208" s="65">
        <f>_xlfn.IFNA(G208*T208*Sheet1!$B$14,0)</f>
        <v>0</v>
      </c>
      <c r="I208" s="24"/>
      <c r="J208" s="24"/>
      <c r="K208" s="24"/>
      <c r="L208" s="24"/>
      <c r="M208" s="47" t="str">
        <f t="shared" si="20"/>
        <v xml:space="preserve"> - </v>
      </c>
      <c r="N208" s="47" t="e">
        <f>VLOOKUP(M208,Sheet1!$B$31:$C$34,2,0)</f>
        <v>#N/A</v>
      </c>
      <c r="O208" s="25"/>
      <c r="P208" s="47">
        <f t="shared" si="21"/>
        <v>0</v>
      </c>
      <c r="Q208" s="47" t="str">
        <f t="shared" si="22"/>
        <v xml:space="preserve"> - </v>
      </c>
      <c r="R208" s="24"/>
      <c r="S208" s="50">
        <f>_xlfn.IFNA(VLOOKUP(Q208,Sheet1!$B$35:$C$38,2,0),0)</f>
        <v>0</v>
      </c>
      <c r="T208" s="25"/>
      <c r="U208" s="49">
        <f>_xlfn.IFNA(IF(O208&gt;=VLOOKUP(L208,Sheet1!$B$5:$C$6,2,0),1,(1/VLOOKUP(L208,Sheet1!$B$5:$C$6,2,0))*O208),0)</f>
        <v>0</v>
      </c>
      <c r="V208" s="48">
        <f>T208*U208*Sheet1!$B$14</f>
        <v>0</v>
      </c>
      <c r="W208" s="26"/>
      <c r="Y208" s="7"/>
    </row>
    <row r="209" spans="2:25" s="6" customFormat="1">
      <c r="B209" s="7"/>
      <c r="D209" s="22"/>
      <c r="E209" s="65">
        <f t="shared" si="23"/>
        <v>196</v>
      </c>
      <c r="F209" s="65" t="e">
        <f t="shared" si="18"/>
        <v>#N/A</v>
      </c>
      <c r="G209" s="65" t="e">
        <f t="shared" si="19"/>
        <v>#N/A</v>
      </c>
      <c r="H209" s="65">
        <f>_xlfn.IFNA(G209*T209*Sheet1!$B$14,0)</f>
        <v>0</v>
      </c>
      <c r="I209" s="24"/>
      <c r="J209" s="24"/>
      <c r="K209" s="24"/>
      <c r="L209" s="24"/>
      <c r="M209" s="47" t="str">
        <f t="shared" si="20"/>
        <v xml:space="preserve"> - </v>
      </c>
      <c r="N209" s="47" t="e">
        <f>VLOOKUP(M209,Sheet1!$B$31:$C$34,2,0)</f>
        <v>#N/A</v>
      </c>
      <c r="O209" s="25"/>
      <c r="P209" s="47">
        <f t="shared" si="21"/>
        <v>0</v>
      </c>
      <c r="Q209" s="47" t="str">
        <f t="shared" si="22"/>
        <v xml:space="preserve"> - </v>
      </c>
      <c r="R209" s="24"/>
      <c r="S209" s="50">
        <f>_xlfn.IFNA(VLOOKUP(Q209,Sheet1!$B$35:$C$38,2,0),0)</f>
        <v>0</v>
      </c>
      <c r="T209" s="25"/>
      <c r="U209" s="49">
        <f>_xlfn.IFNA(IF(O209&gt;=VLOOKUP(L209,Sheet1!$B$5:$C$6,2,0),1,(1/VLOOKUP(L209,Sheet1!$B$5:$C$6,2,0))*O209),0)</f>
        <v>0</v>
      </c>
      <c r="V209" s="48">
        <f>T209*U209*Sheet1!$B$14</f>
        <v>0</v>
      </c>
      <c r="W209" s="26"/>
      <c r="Y209" s="7"/>
    </row>
    <row r="210" spans="2:25" s="6" customFormat="1">
      <c r="B210" s="7"/>
      <c r="D210" s="22"/>
      <c r="E210" s="65">
        <f t="shared" si="23"/>
        <v>197</v>
      </c>
      <c r="F210" s="65" t="e">
        <f t="shared" si="18"/>
        <v>#N/A</v>
      </c>
      <c r="G210" s="65" t="e">
        <f t="shared" si="19"/>
        <v>#N/A</v>
      </c>
      <c r="H210" s="65">
        <f>_xlfn.IFNA(G210*T210*Sheet1!$B$14,0)</f>
        <v>0</v>
      </c>
      <c r="I210" s="24"/>
      <c r="J210" s="24"/>
      <c r="K210" s="24"/>
      <c r="L210" s="24"/>
      <c r="M210" s="47" t="str">
        <f t="shared" si="20"/>
        <v xml:space="preserve"> - </v>
      </c>
      <c r="N210" s="47" t="e">
        <f>VLOOKUP(M210,Sheet1!$B$31:$C$34,2,0)</f>
        <v>#N/A</v>
      </c>
      <c r="O210" s="25"/>
      <c r="P210" s="47">
        <f t="shared" si="21"/>
        <v>0</v>
      </c>
      <c r="Q210" s="47" t="str">
        <f t="shared" si="22"/>
        <v xml:space="preserve"> - </v>
      </c>
      <c r="R210" s="24"/>
      <c r="S210" s="50">
        <f>_xlfn.IFNA(VLOOKUP(Q210,Sheet1!$B$35:$C$38,2,0),0)</f>
        <v>0</v>
      </c>
      <c r="T210" s="25"/>
      <c r="U210" s="49">
        <f>_xlfn.IFNA(IF(O210&gt;=VLOOKUP(L210,Sheet1!$B$5:$C$6,2,0),1,(1/VLOOKUP(L210,Sheet1!$B$5:$C$6,2,0))*O210),0)</f>
        <v>0</v>
      </c>
      <c r="V210" s="48">
        <f>T210*U210*Sheet1!$B$14</f>
        <v>0</v>
      </c>
      <c r="W210" s="26"/>
      <c r="Y210" s="7"/>
    </row>
    <row r="211" spans="2:25" s="6" customFormat="1">
      <c r="B211" s="7"/>
      <c r="D211" s="22"/>
      <c r="E211" s="65">
        <f t="shared" si="23"/>
        <v>198</v>
      </c>
      <c r="F211" s="65" t="e">
        <f t="shared" si="18"/>
        <v>#N/A</v>
      </c>
      <c r="G211" s="65" t="e">
        <f t="shared" si="19"/>
        <v>#N/A</v>
      </c>
      <c r="H211" s="65">
        <f>_xlfn.IFNA(G211*T211*Sheet1!$B$14,0)</f>
        <v>0</v>
      </c>
      <c r="I211" s="24"/>
      <c r="J211" s="24"/>
      <c r="K211" s="24"/>
      <c r="L211" s="24"/>
      <c r="M211" s="47" t="str">
        <f t="shared" si="20"/>
        <v xml:space="preserve"> - </v>
      </c>
      <c r="N211" s="47" t="e">
        <f>VLOOKUP(M211,Sheet1!$B$31:$C$34,2,0)</f>
        <v>#N/A</v>
      </c>
      <c r="O211" s="25"/>
      <c r="P211" s="47">
        <f t="shared" si="21"/>
        <v>0</v>
      </c>
      <c r="Q211" s="47" t="str">
        <f t="shared" si="22"/>
        <v xml:space="preserve"> - </v>
      </c>
      <c r="R211" s="24"/>
      <c r="S211" s="50">
        <f>_xlfn.IFNA(VLOOKUP(Q211,Sheet1!$B$35:$C$38,2,0),0)</f>
        <v>0</v>
      </c>
      <c r="T211" s="25"/>
      <c r="U211" s="49">
        <f>_xlfn.IFNA(IF(O211&gt;=VLOOKUP(L211,Sheet1!$B$5:$C$6,2,0),1,(1/VLOOKUP(L211,Sheet1!$B$5:$C$6,2,0))*O211),0)</f>
        <v>0</v>
      </c>
      <c r="V211" s="48">
        <f>T211*U211*Sheet1!$B$14</f>
        <v>0</v>
      </c>
      <c r="W211" s="26"/>
      <c r="Y211" s="7"/>
    </row>
    <row r="212" spans="2:25" s="6" customFormat="1">
      <c r="B212" s="7"/>
      <c r="D212" s="22"/>
      <c r="E212" s="65">
        <f t="shared" si="23"/>
        <v>199</v>
      </c>
      <c r="F212" s="65" t="e">
        <f t="shared" si="18"/>
        <v>#N/A</v>
      </c>
      <c r="G212" s="65" t="e">
        <f t="shared" si="19"/>
        <v>#N/A</v>
      </c>
      <c r="H212" s="65">
        <f>_xlfn.IFNA(G212*T212*Sheet1!$B$14,0)</f>
        <v>0</v>
      </c>
      <c r="I212" s="24"/>
      <c r="J212" s="24"/>
      <c r="K212" s="24"/>
      <c r="L212" s="24"/>
      <c r="M212" s="47" t="str">
        <f t="shared" si="20"/>
        <v xml:space="preserve"> - </v>
      </c>
      <c r="N212" s="47" t="e">
        <f>VLOOKUP(M212,Sheet1!$B$31:$C$34,2,0)</f>
        <v>#N/A</v>
      </c>
      <c r="O212" s="25"/>
      <c r="P212" s="47">
        <f t="shared" si="21"/>
        <v>0</v>
      </c>
      <c r="Q212" s="47" t="str">
        <f t="shared" si="22"/>
        <v xml:space="preserve"> - </v>
      </c>
      <c r="R212" s="24"/>
      <c r="S212" s="50">
        <f>_xlfn.IFNA(VLOOKUP(Q212,Sheet1!$B$35:$C$38,2,0),0)</f>
        <v>0</v>
      </c>
      <c r="T212" s="25"/>
      <c r="U212" s="49">
        <f>_xlfn.IFNA(IF(O212&gt;=VLOOKUP(L212,Sheet1!$B$5:$C$6,2,0),1,(1/VLOOKUP(L212,Sheet1!$B$5:$C$6,2,0))*O212),0)</f>
        <v>0</v>
      </c>
      <c r="V212" s="48">
        <f>T212*U212*Sheet1!$B$14</f>
        <v>0</v>
      </c>
      <c r="W212" s="26"/>
      <c r="Y212" s="7"/>
    </row>
    <row r="213" spans="2:25" s="6" customFormat="1">
      <c r="B213" s="7"/>
      <c r="D213" s="22"/>
      <c r="E213" s="65">
        <f t="shared" si="23"/>
        <v>200</v>
      </c>
      <c r="F213" s="65" t="e">
        <f t="shared" si="18"/>
        <v>#N/A</v>
      </c>
      <c r="G213" s="65" t="e">
        <f t="shared" si="19"/>
        <v>#N/A</v>
      </c>
      <c r="H213" s="65">
        <f>_xlfn.IFNA(G213*T213*Sheet1!$B$14,0)</f>
        <v>0</v>
      </c>
      <c r="I213" s="24"/>
      <c r="J213" s="24"/>
      <c r="K213" s="24"/>
      <c r="L213" s="24"/>
      <c r="M213" s="47" t="str">
        <f t="shared" si="20"/>
        <v xml:space="preserve"> - </v>
      </c>
      <c r="N213" s="47" t="e">
        <f>VLOOKUP(M213,Sheet1!$B$31:$C$34,2,0)</f>
        <v>#N/A</v>
      </c>
      <c r="O213" s="25"/>
      <c r="P213" s="47">
        <f t="shared" si="21"/>
        <v>0</v>
      </c>
      <c r="Q213" s="47" t="str">
        <f t="shared" si="22"/>
        <v xml:space="preserve"> - </v>
      </c>
      <c r="R213" s="24"/>
      <c r="S213" s="50">
        <f>_xlfn.IFNA(VLOOKUP(Q213,Sheet1!$B$35:$C$38,2,0),0)</f>
        <v>0</v>
      </c>
      <c r="T213" s="25"/>
      <c r="U213" s="49">
        <f>_xlfn.IFNA(IF(O213&gt;=VLOOKUP(L213,Sheet1!$B$5:$C$6,2,0),1,(1/VLOOKUP(L213,Sheet1!$B$5:$C$6,2,0))*O213),0)</f>
        <v>0</v>
      </c>
      <c r="V213" s="48">
        <f>T213*U213*Sheet1!$B$14</f>
        <v>0</v>
      </c>
      <c r="W213" s="26"/>
      <c r="Y213" s="7"/>
    </row>
    <row r="214" spans="2:25" s="6" customFormat="1">
      <c r="B214" s="7"/>
      <c r="D214" s="22"/>
      <c r="E214" s="65">
        <f t="shared" si="23"/>
        <v>201</v>
      </c>
      <c r="F214" s="65" t="e">
        <f t="shared" si="18"/>
        <v>#N/A</v>
      </c>
      <c r="G214" s="65" t="e">
        <f t="shared" si="19"/>
        <v>#N/A</v>
      </c>
      <c r="H214" s="65">
        <f>_xlfn.IFNA(G214*T214*Sheet1!$B$14,0)</f>
        <v>0</v>
      </c>
      <c r="I214" s="24"/>
      <c r="J214" s="24"/>
      <c r="K214" s="24"/>
      <c r="L214" s="24"/>
      <c r="M214" s="47" t="str">
        <f t="shared" si="20"/>
        <v xml:space="preserve"> - </v>
      </c>
      <c r="N214" s="47" t="e">
        <f>VLOOKUP(M214,Sheet1!$B$31:$C$34,2,0)</f>
        <v>#N/A</v>
      </c>
      <c r="O214" s="25"/>
      <c r="P214" s="47">
        <f t="shared" si="21"/>
        <v>0</v>
      </c>
      <c r="Q214" s="47" t="str">
        <f t="shared" si="22"/>
        <v xml:space="preserve"> - </v>
      </c>
      <c r="R214" s="24"/>
      <c r="S214" s="50">
        <f>_xlfn.IFNA(VLOOKUP(Q214,Sheet1!$B$35:$C$38,2,0),0)</f>
        <v>0</v>
      </c>
      <c r="T214" s="25"/>
      <c r="U214" s="49">
        <f>_xlfn.IFNA(IF(O214&gt;=VLOOKUP(L214,Sheet1!$B$5:$C$6,2,0),1,(1/VLOOKUP(L214,Sheet1!$B$5:$C$6,2,0))*O214),0)</f>
        <v>0</v>
      </c>
      <c r="V214" s="48">
        <f>T214*U214*Sheet1!$B$14</f>
        <v>0</v>
      </c>
      <c r="W214" s="26"/>
      <c r="Y214" s="7"/>
    </row>
    <row r="215" spans="2:25" s="6" customFormat="1">
      <c r="B215" s="7"/>
      <c r="D215" s="22"/>
      <c r="E215" s="65">
        <f t="shared" si="23"/>
        <v>202</v>
      </c>
      <c r="F215" s="65" t="e">
        <f t="shared" si="18"/>
        <v>#N/A</v>
      </c>
      <c r="G215" s="65" t="e">
        <f t="shared" si="19"/>
        <v>#N/A</v>
      </c>
      <c r="H215" s="65">
        <f>_xlfn.IFNA(G215*T215*Sheet1!$B$14,0)</f>
        <v>0</v>
      </c>
      <c r="I215" s="24"/>
      <c r="J215" s="24"/>
      <c r="K215" s="24"/>
      <c r="L215" s="24"/>
      <c r="M215" s="47" t="str">
        <f t="shared" si="20"/>
        <v xml:space="preserve"> - </v>
      </c>
      <c r="N215" s="47" t="e">
        <f>VLOOKUP(M215,Sheet1!$B$31:$C$34,2,0)</f>
        <v>#N/A</v>
      </c>
      <c r="O215" s="25"/>
      <c r="P215" s="47">
        <f t="shared" si="21"/>
        <v>0</v>
      </c>
      <c r="Q215" s="47" t="str">
        <f t="shared" si="22"/>
        <v xml:space="preserve"> - </v>
      </c>
      <c r="R215" s="24"/>
      <c r="S215" s="50">
        <f>_xlfn.IFNA(VLOOKUP(Q215,Sheet1!$B$35:$C$38,2,0),0)</f>
        <v>0</v>
      </c>
      <c r="T215" s="25"/>
      <c r="U215" s="49">
        <f>_xlfn.IFNA(IF(O215&gt;=VLOOKUP(L215,Sheet1!$B$5:$C$6,2,0),1,(1/VLOOKUP(L215,Sheet1!$B$5:$C$6,2,0))*O215),0)</f>
        <v>0</v>
      </c>
      <c r="V215" s="48">
        <f>T215*U215*Sheet1!$B$14</f>
        <v>0</v>
      </c>
      <c r="W215" s="26"/>
      <c r="Y215" s="7"/>
    </row>
    <row r="216" spans="2:25" s="6" customFormat="1">
      <c r="B216" s="7"/>
      <c r="D216" s="22"/>
      <c r="E216" s="65">
        <f t="shared" si="23"/>
        <v>203</v>
      </c>
      <c r="F216" s="65" t="e">
        <f t="shared" si="18"/>
        <v>#N/A</v>
      </c>
      <c r="G216" s="65" t="e">
        <f t="shared" si="19"/>
        <v>#N/A</v>
      </c>
      <c r="H216" s="65">
        <f>_xlfn.IFNA(G216*T216*Sheet1!$B$14,0)</f>
        <v>0</v>
      </c>
      <c r="I216" s="24"/>
      <c r="J216" s="24"/>
      <c r="K216" s="24"/>
      <c r="L216" s="24"/>
      <c r="M216" s="47" t="str">
        <f t="shared" si="20"/>
        <v xml:space="preserve"> - </v>
      </c>
      <c r="N216" s="47" t="e">
        <f>VLOOKUP(M216,Sheet1!$B$31:$C$34,2,0)</f>
        <v>#N/A</v>
      </c>
      <c r="O216" s="25"/>
      <c r="P216" s="47">
        <f t="shared" si="21"/>
        <v>0</v>
      </c>
      <c r="Q216" s="47" t="str">
        <f t="shared" si="22"/>
        <v xml:space="preserve"> - </v>
      </c>
      <c r="R216" s="24"/>
      <c r="S216" s="50">
        <f>_xlfn.IFNA(VLOOKUP(Q216,Sheet1!$B$35:$C$38,2,0),0)</f>
        <v>0</v>
      </c>
      <c r="T216" s="25"/>
      <c r="U216" s="49">
        <f>_xlfn.IFNA(IF(O216&gt;=VLOOKUP(L216,Sheet1!$B$5:$C$6,2,0),1,(1/VLOOKUP(L216,Sheet1!$B$5:$C$6,2,0))*O216),0)</f>
        <v>0</v>
      </c>
      <c r="V216" s="48">
        <f>T216*U216*Sheet1!$B$14</f>
        <v>0</v>
      </c>
      <c r="W216" s="26"/>
      <c r="Y216" s="7"/>
    </row>
    <row r="217" spans="2:25" s="6" customFormat="1">
      <c r="B217" s="7"/>
      <c r="D217" s="22"/>
      <c r="E217" s="65">
        <f t="shared" si="23"/>
        <v>204</v>
      </c>
      <c r="F217" s="65" t="e">
        <f t="shared" si="18"/>
        <v>#N/A</v>
      </c>
      <c r="G217" s="65" t="e">
        <f t="shared" si="19"/>
        <v>#N/A</v>
      </c>
      <c r="H217" s="65">
        <f>_xlfn.IFNA(G217*T217*Sheet1!$B$14,0)</f>
        <v>0</v>
      </c>
      <c r="I217" s="24"/>
      <c r="J217" s="24"/>
      <c r="K217" s="24"/>
      <c r="L217" s="24"/>
      <c r="M217" s="47" t="str">
        <f t="shared" si="20"/>
        <v xml:space="preserve"> - </v>
      </c>
      <c r="N217" s="47" t="e">
        <f>VLOOKUP(M217,Sheet1!$B$31:$C$34,2,0)</f>
        <v>#N/A</v>
      </c>
      <c r="O217" s="25"/>
      <c r="P217" s="47">
        <f t="shared" si="21"/>
        <v>0</v>
      </c>
      <c r="Q217" s="47" t="str">
        <f t="shared" si="22"/>
        <v xml:space="preserve"> - </v>
      </c>
      <c r="R217" s="24"/>
      <c r="S217" s="50">
        <f>_xlfn.IFNA(VLOOKUP(Q217,Sheet1!$B$35:$C$38,2,0),0)</f>
        <v>0</v>
      </c>
      <c r="T217" s="25"/>
      <c r="U217" s="49">
        <f>_xlfn.IFNA(IF(O217&gt;=VLOOKUP(L217,Sheet1!$B$5:$C$6,2,0),1,(1/VLOOKUP(L217,Sheet1!$B$5:$C$6,2,0))*O217),0)</f>
        <v>0</v>
      </c>
      <c r="V217" s="48">
        <f>T217*U217*Sheet1!$B$14</f>
        <v>0</v>
      </c>
      <c r="W217" s="26"/>
      <c r="Y217" s="7"/>
    </row>
    <row r="218" spans="2:25" s="6" customFormat="1">
      <c r="B218" s="7"/>
      <c r="D218" s="22"/>
      <c r="E218" s="65">
        <f t="shared" si="23"/>
        <v>205</v>
      </c>
      <c r="F218" s="65" t="e">
        <f t="shared" si="18"/>
        <v>#N/A</v>
      </c>
      <c r="G218" s="65" t="e">
        <f t="shared" si="19"/>
        <v>#N/A</v>
      </c>
      <c r="H218" s="65">
        <f>_xlfn.IFNA(G218*T218*Sheet1!$B$14,0)</f>
        <v>0</v>
      </c>
      <c r="I218" s="24"/>
      <c r="J218" s="24"/>
      <c r="K218" s="24"/>
      <c r="L218" s="24"/>
      <c r="M218" s="47" t="str">
        <f t="shared" si="20"/>
        <v xml:space="preserve"> - </v>
      </c>
      <c r="N218" s="47" t="e">
        <f>VLOOKUP(M218,Sheet1!$B$31:$C$34,2,0)</f>
        <v>#N/A</v>
      </c>
      <c r="O218" s="25"/>
      <c r="P218" s="47">
        <f t="shared" si="21"/>
        <v>0</v>
      </c>
      <c r="Q218" s="47" t="str">
        <f t="shared" si="22"/>
        <v xml:space="preserve"> - </v>
      </c>
      <c r="R218" s="24"/>
      <c r="S218" s="50">
        <f>_xlfn.IFNA(VLOOKUP(Q218,Sheet1!$B$35:$C$38,2,0),0)</f>
        <v>0</v>
      </c>
      <c r="T218" s="25"/>
      <c r="U218" s="49">
        <f>_xlfn.IFNA(IF(O218&gt;=VLOOKUP(L218,Sheet1!$B$5:$C$6,2,0),1,(1/VLOOKUP(L218,Sheet1!$B$5:$C$6,2,0))*O218),0)</f>
        <v>0</v>
      </c>
      <c r="V218" s="48">
        <f>T218*U218*Sheet1!$B$14</f>
        <v>0</v>
      </c>
      <c r="W218" s="26"/>
      <c r="Y218" s="7"/>
    </row>
    <row r="219" spans="2:25" s="6" customFormat="1">
      <c r="B219" s="7"/>
      <c r="D219" s="22"/>
      <c r="E219" s="65">
        <f t="shared" si="23"/>
        <v>206</v>
      </c>
      <c r="F219" s="65" t="e">
        <f t="shared" si="18"/>
        <v>#N/A</v>
      </c>
      <c r="G219" s="65" t="e">
        <f t="shared" si="19"/>
        <v>#N/A</v>
      </c>
      <c r="H219" s="65">
        <f>_xlfn.IFNA(G219*T219*Sheet1!$B$14,0)</f>
        <v>0</v>
      </c>
      <c r="I219" s="24"/>
      <c r="J219" s="24"/>
      <c r="K219" s="24"/>
      <c r="L219" s="24"/>
      <c r="M219" s="47" t="str">
        <f t="shared" si="20"/>
        <v xml:space="preserve"> - </v>
      </c>
      <c r="N219" s="47" t="e">
        <f>VLOOKUP(M219,Sheet1!$B$31:$C$34,2,0)</f>
        <v>#N/A</v>
      </c>
      <c r="O219" s="25"/>
      <c r="P219" s="47">
        <f t="shared" si="21"/>
        <v>0</v>
      </c>
      <c r="Q219" s="47" t="str">
        <f t="shared" si="22"/>
        <v xml:space="preserve"> - </v>
      </c>
      <c r="R219" s="24"/>
      <c r="S219" s="50">
        <f>_xlfn.IFNA(VLOOKUP(Q219,Sheet1!$B$35:$C$38,2,0),0)</f>
        <v>0</v>
      </c>
      <c r="T219" s="25"/>
      <c r="U219" s="49">
        <f>_xlfn.IFNA(IF(O219&gt;=VLOOKUP(L219,Sheet1!$B$5:$C$6,2,0),1,(1/VLOOKUP(L219,Sheet1!$B$5:$C$6,2,0))*O219),0)</f>
        <v>0</v>
      </c>
      <c r="V219" s="48">
        <f>T219*U219*Sheet1!$B$14</f>
        <v>0</v>
      </c>
      <c r="W219" s="26"/>
      <c r="Y219" s="7"/>
    </row>
    <row r="220" spans="2:25" s="6" customFormat="1">
      <c r="B220" s="7"/>
      <c r="D220" s="22"/>
      <c r="E220" s="65">
        <f t="shared" si="23"/>
        <v>207</v>
      </c>
      <c r="F220" s="65" t="e">
        <f t="shared" si="18"/>
        <v>#N/A</v>
      </c>
      <c r="G220" s="65" t="e">
        <f t="shared" si="19"/>
        <v>#N/A</v>
      </c>
      <c r="H220" s="65">
        <f>_xlfn.IFNA(G220*T220*Sheet1!$B$14,0)</f>
        <v>0</v>
      </c>
      <c r="I220" s="24"/>
      <c r="J220" s="24"/>
      <c r="K220" s="24"/>
      <c r="L220" s="24"/>
      <c r="M220" s="47" t="str">
        <f t="shared" si="20"/>
        <v xml:space="preserve"> - </v>
      </c>
      <c r="N220" s="47" t="e">
        <f>VLOOKUP(M220,Sheet1!$B$31:$C$34,2,0)</f>
        <v>#N/A</v>
      </c>
      <c r="O220" s="25"/>
      <c r="P220" s="47">
        <f t="shared" si="21"/>
        <v>0</v>
      </c>
      <c r="Q220" s="47" t="str">
        <f t="shared" si="22"/>
        <v xml:space="preserve"> - </v>
      </c>
      <c r="R220" s="24"/>
      <c r="S220" s="50">
        <f>_xlfn.IFNA(VLOOKUP(Q220,Sheet1!$B$35:$C$38,2,0),0)</f>
        <v>0</v>
      </c>
      <c r="T220" s="25"/>
      <c r="U220" s="49">
        <f>_xlfn.IFNA(IF(O220&gt;=VLOOKUP(L220,Sheet1!$B$5:$C$6,2,0),1,(1/VLOOKUP(L220,Sheet1!$B$5:$C$6,2,0))*O220),0)</f>
        <v>0</v>
      </c>
      <c r="V220" s="48">
        <f>T220*U220*Sheet1!$B$14</f>
        <v>0</v>
      </c>
      <c r="W220" s="26"/>
      <c r="Y220" s="7"/>
    </row>
    <row r="221" spans="2:25" s="6" customFormat="1">
      <c r="B221" s="7"/>
      <c r="D221" s="22"/>
      <c r="E221" s="65">
        <f t="shared" si="23"/>
        <v>208</v>
      </c>
      <c r="F221" s="65" t="e">
        <f t="shared" si="18"/>
        <v>#N/A</v>
      </c>
      <c r="G221" s="65" t="e">
        <f t="shared" si="19"/>
        <v>#N/A</v>
      </c>
      <c r="H221" s="65">
        <f>_xlfn.IFNA(G221*T221*Sheet1!$B$14,0)</f>
        <v>0</v>
      </c>
      <c r="I221" s="24"/>
      <c r="J221" s="24"/>
      <c r="K221" s="24"/>
      <c r="L221" s="24"/>
      <c r="M221" s="47" t="str">
        <f t="shared" si="20"/>
        <v xml:space="preserve"> - </v>
      </c>
      <c r="N221" s="47" t="e">
        <f>VLOOKUP(M221,Sheet1!$B$31:$C$34,2,0)</f>
        <v>#N/A</v>
      </c>
      <c r="O221" s="25"/>
      <c r="P221" s="47">
        <f t="shared" si="21"/>
        <v>0</v>
      </c>
      <c r="Q221" s="47" t="str">
        <f t="shared" si="22"/>
        <v xml:space="preserve"> - </v>
      </c>
      <c r="R221" s="24"/>
      <c r="S221" s="50">
        <f>_xlfn.IFNA(VLOOKUP(Q221,Sheet1!$B$35:$C$38,2,0),0)</f>
        <v>0</v>
      </c>
      <c r="T221" s="25"/>
      <c r="U221" s="49">
        <f>_xlfn.IFNA(IF(O221&gt;=VLOOKUP(L221,Sheet1!$B$5:$C$6,2,0),1,(1/VLOOKUP(L221,Sheet1!$B$5:$C$6,2,0))*O221),0)</f>
        <v>0</v>
      </c>
      <c r="V221" s="48">
        <f>T221*U221*Sheet1!$B$14</f>
        <v>0</v>
      </c>
      <c r="W221" s="26"/>
      <c r="Y221" s="7"/>
    </row>
    <row r="222" spans="2:25" s="6" customFormat="1">
      <c r="B222" s="7"/>
      <c r="D222" s="22"/>
      <c r="E222" s="65">
        <f t="shared" si="23"/>
        <v>209</v>
      </c>
      <c r="F222" s="65" t="e">
        <f t="shared" si="18"/>
        <v>#N/A</v>
      </c>
      <c r="G222" s="65" t="e">
        <f t="shared" si="19"/>
        <v>#N/A</v>
      </c>
      <c r="H222" s="65">
        <f>_xlfn.IFNA(G222*T222*Sheet1!$B$14,0)</f>
        <v>0</v>
      </c>
      <c r="I222" s="24"/>
      <c r="J222" s="24"/>
      <c r="K222" s="24"/>
      <c r="L222" s="24"/>
      <c r="M222" s="47" t="str">
        <f t="shared" si="20"/>
        <v xml:space="preserve"> - </v>
      </c>
      <c r="N222" s="47" t="e">
        <f>VLOOKUP(M222,Sheet1!$B$31:$C$34,2,0)</f>
        <v>#N/A</v>
      </c>
      <c r="O222" s="25"/>
      <c r="P222" s="47">
        <f t="shared" si="21"/>
        <v>0</v>
      </c>
      <c r="Q222" s="47" t="str">
        <f t="shared" si="22"/>
        <v xml:space="preserve"> - </v>
      </c>
      <c r="R222" s="24"/>
      <c r="S222" s="50">
        <f>_xlfn.IFNA(VLOOKUP(Q222,Sheet1!$B$35:$C$38,2,0),0)</f>
        <v>0</v>
      </c>
      <c r="T222" s="25"/>
      <c r="U222" s="49">
        <f>_xlfn.IFNA(IF(O222&gt;=VLOOKUP(L222,Sheet1!$B$5:$C$6,2,0),1,(1/VLOOKUP(L222,Sheet1!$B$5:$C$6,2,0))*O222),0)</f>
        <v>0</v>
      </c>
      <c r="V222" s="48">
        <f>T222*U222*Sheet1!$B$14</f>
        <v>0</v>
      </c>
      <c r="W222" s="26"/>
      <c r="Y222" s="7"/>
    </row>
    <row r="223" spans="2:25" s="6" customFormat="1">
      <c r="B223" s="7"/>
      <c r="D223" s="22"/>
      <c r="E223" s="65">
        <f t="shared" si="23"/>
        <v>210</v>
      </c>
      <c r="F223" s="65" t="e">
        <f t="shared" si="18"/>
        <v>#N/A</v>
      </c>
      <c r="G223" s="65" t="e">
        <f t="shared" si="19"/>
        <v>#N/A</v>
      </c>
      <c r="H223" s="65">
        <f>_xlfn.IFNA(G223*T223*Sheet1!$B$14,0)</f>
        <v>0</v>
      </c>
      <c r="I223" s="24"/>
      <c r="J223" s="24"/>
      <c r="K223" s="24"/>
      <c r="L223" s="24"/>
      <c r="M223" s="47" t="str">
        <f t="shared" si="20"/>
        <v xml:space="preserve"> - </v>
      </c>
      <c r="N223" s="47" t="e">
        <f>VLOOKUP(M223,Sheet1!$B$31:$C$34,2,0)</f>
        <v>#N/A</v>
      </c>
      <c r="O223" s="25"/>
      <c r="P223" s="47">
        <f t="shared" si="21"/>
        <v>0</v>
      </c>
      <c r="Q223" s="47" t="str">
        <f t="shared" si="22"/>
        <v xml:space="preserve"> - </v>
      </c>
      <c r="R223" s="24"/>
      <c r="S223" s="50">
        <f>_xlfn.IFNA(VLOOKUP(Q223,Sheet1!$B$35:$C$38,2,0),0)</f>
        <v>0</v>
      </c>
      <c r="T223" s="25"/>
      <c r="U223" s="49">
        <f>_xlfn.IFNA(IF(O223&gt;=VLOOKUP(L223,Sheet1!$B$5:$C$6,2,0),1,(1/VLOOKUP(L223,Sheet1!$B$5:$C$6,2,0))*O223),0)</f>
        <v>0</v>
      </c>
      <c r="V223" s="48">
        <f>T223*U223*Sheet1!$B$14</f>
        <v>0</v>
      </c>
      <c r="W223" s="26"/>
      <c r="Y223" s="7"/>
    </row>
    <row r="224" spans="2:25" s="6" customFormat="1">
      <c r="B224" s="7"/>
      <c r="D224" s="22"/>
      <c r="E224" s="65">
        <f t="shared" si="23"/>
        <v>211</v>
      </c>
      <c r="F224" s="65" t="e">
        <f t="shared" si="18"/>
        <v>#N/A</v>
      </c>
      <c r="G224" s="65" t="e">
        <f t="shared" si="19"/>
        <v>#N/A</v>
      </c>
      <c r="H224" s="65">
        <f>_xlfn.IFNA(G224*T224*Sheet1!$B$14,0)</f>
        <v>0</v>
      </c>
      <c r="I224" s="24"/>
      <c r="J224" s="24"/>
      <c r="K224" s="24"/>
      <c r="L224" s="24"/>
      <c r="M224" s="47" t="str">
        <f t="shared" si="20"/>
        <v xml:space="preserve"> - </v>
      </c>
      <c r="N224" s="47" t="e">
        <f>VLOOKUP(M224,Sheet1!$B$31:$C$34,2,0)</f>
        <v>#N/A</v>
      </c>
      <c r="O224" s="25"/>
      <c r="P224" s="47">
        <f t="shared" si="21"/>
        <v>0</v>
      </c>
      <c r="Q224" s="47" t="str">
        <f t="shared" si="22"/>
        <v xml:space="preserve"> - </v>
      </c>
      <c r="R224" s="24"/>
      <c r="S224" s="50">
        <f>_xlfn.IFNA(VLOOKUP(Q224,Sheet1!$B$35:$C$38,2,0),0)</f>
        <v>0</v>
      </c>
      <c r="T224" s="25"/>
      <c r="U224" s="49">
        <f>_xlfn.IFNA(IF(O224&gt;=VLOOKUP(L224,Sheet1!$B$5:$C$6,2,0),1,(1/VLOOKUP(L224,Sheet1!$B$5:$C$6,2,0))*O224),0)</f>
        <v>0</v>
      </c>
      <c r="V224" s="48">
        <f>T224*U224*Sheet1!$B$14</f>
        <v>0</v>
      </c>
      <c r="W224" s="26"/>
      <c r="Y224" s="7"/>
    </row>
    <row r="225" spans="2:25" s="6" customFormat="1">
      <c r="B225" s="7"/>
      <c r="D225" s="22"/>
      <c r="E225" s="65">
        <f t="shared" si="23"/>
        <v>212</v>
      </c>
      <c r="F225" s="65" t="e">
        <f t="shared" si="18"/>
        <v>#N/A</v>
      </c>
      <c r="G225" s="65" t="e">
        <f t="shared" si="19"/>
        <v>#N/A</v>
      </c>
      <c r="H225" s="65">
        <f>_xlfn.IFNA(G225*T225*Sheet1!$B$14,0)</f>
        <v>0</v>
      </c>
      <c r="I225" s="24"/>
      <c r="J225" s="24"/>
      <c r="K225" s="24"/>
      <c r="L225" s="24"/>
      <c r="M225" s="47" t="str">
        <f t="shared" si="20"/>
        <v xml:space="preserve"> - </v>
      </c>
      <c r="N225" s="47" t="e">
        <f>VLOOKUP(M225,Sheet1!$B$31:$C$34,2,0)</f>
        <v>#N/A</v>
      </c>
      <c r="O225" s="25"/>
      <c r="P225" s="47">
        <f t="shared" si="21"/>
        <v>0</v>
      </c>
      <c r="Q225" s="47" t="str">
        <f t="shared" si="22"/>
        <v xml:space="preserve"> - </v>
      </c>
      <c r="R225" s="24"/>
      <c r="S225" s="50">
        <f>_xlfn.IFNA(VLOOKUP(Q225,Sheet1!$B$35:$C$38,2,0),0)</f>
        <v>0</v>
      </c>
      <c r="T225" s="25"/>
      <c r="U225" s="49">
        <f>_xlfn.IFNA(IF(O225&gt;=VLOOKUP(L225,Sheet1!$B$5:$C$6,2,0),1,(1/VLOOKUP(L225,Sheet1!$B$5:$C$6,2,0))*O225),0)</f>
        <v>0</v>
      </c>
      <c r="V225" s="48">
        <f>T225*U225*Sheet1!$B$14</f>
        <v>0</v>
      </c>
      <c r="W225" s="26"/>
      <c r="Y225" s="7"/>
    </row>
    <row r="226" spans="2:25" s="6" customFormat="1">
      <c r="B226" s="7"/>
      <c r="D226" s="22"/>
      <c r="E226" s="65">
        <f t="shared" si="23"/>
        <v>213</v>
      </c>
      <c r="F226" s="65" t="e">
        <f t="shared" si="18"/>
        <v>#N/A</v>
      </c>
      <c r="G226" s="65" t="e">
        <f t="shared" si="19"/>
        <v>#N/A</v>
      </c>
      <c r="H226" s="65">
        <f>_xlfn.IFNA(G226*T226*Sheet1!$B$14,0)</f>
        <v>0</v>
      </c>
      <c r="I226" s="24"/>
      <c r="J226" s="24"/>
      <c r="K226" s="24"/>
      <c r="L226" s="24"/>
      <c r="M226" s="47" t="str">
        <f t="shared" si="20"/>
        <v xml:space="preserve"> - </v>
      </c>
      <c r="N226" s="47" t="e">
        <f>VLOOKUP(M226,Sheet1!$B$31:$C$34,2,0)</f>
        <v>#N/A</v>
      </c>
      <c r="O226" s="25"/>
      <c r="P226" s="47">
        <f t="shared" si="21"/>
        <v>0</v>
      </c>
      <c r="Q226" s="47" t="str">
        <f t="shared" si="22"/>
        <v xml:space="preserve"> - </v>
      </c>
      <c r="R226" s="24"/>
      <c r="S226" s="50">
        <f>_xlfn.IFNA(VLOOKUP(Q226,Sheet1!$B$35:$C$38,2,0),0)</f>
        <v>0</v>
      </c>
      <c r="T226" s="25"/>
      <c r="U226" s="49">
        <f>_xlfn.IFNA(IF(O226&gt;=VLOOKUP(L226,Sheet1!$B$5:$C$6,2,0),1,(1/VLOOKUP(L226,Sheet1!$B$5:$C$6,2,0))*O226),0)</f>
        <v>0</v>
      </c>
      <c r="V226" s="48">
        <f>T226*U226*Sheet1!$B$14</f>
        <v>0</v>
      </c>
      <c r="W226" s="26"/>
      <c r="Y226" s="7"/>
    </row>
    <row r="227" spans="2:25" s="6" customFormat="1">
      <c r="B227" s="7"/>
      <c r="D227" s="22"/>
      <c r="E227" s="65">
        <f t="shared" si="23"/>
        <v>214</v>
      </c>
      <c r="F227" s="65" t="e">
        <f t="shared" si="18"/>
        <v>#N/A</v>
      </c>
      <c r="G227" s="65" t="e">
        <f t="shared" si="19"/>
        <v>#N/A</v>
      </c>
      <c r="H227" s="65">
        <f>_xlfn.IFNA(G227*T227*Sheet1!$B$14,0)</f>
        <v>0</v>
      </c>
      <c r="I227" s="24"/>
      <c r="J227" s="24"/>
      <c r="K227" s="24"/>
      <c r="L227" s="24"/>
      <c r="M227" s="47" t="str">
        <f t="shared" si="20"/>
        <v xml:space="preserve"> - </v>
      </c>
      <c r="N227" s="47" t="e">
        <f>VLOOKUP(M227,Sheet1!$B$31:$C$34,2,0)</f>
        <v>#N/A</v>
      </c>
      <c r="O227" s="25"/>
      <c r="P227" s="47">
        <f t="shared" si="21"/>
        <v>0</v>
      </c>
      <c r="Q227" s="47" t="str">
        <f t="shared" si="22"/>
        <v xml:space="preserve"> - </v>
      </c>
      <c r="R227" s="24"/>
      <c r="S227" s="50">
        <f>_xlfn.IFNA(VLOOKUP(Q227,Sheet1!$B$35:$C$38,2,0),0)</f>
        <v>0</v>
      </c>
      <c r="T227" s="25"/>
      <c r="U227" s="49">
        <f>_xlfn.IFNA(IF(O227&gt;=VLOOKUP(L227,Sheet1!$B$5:$C$6,2,0),1,(1/VLOOKUP(L227,Sheet1!$B$5:$C$6,2,0))*O227),0)</f>
        <v>0</v>
      </c>
      <c r="V227" s="48">
        <f>T227*U227*Sheet1!$B$14</f>
        <v>0</v>
      </c>
      <c r="W227" s="26"/>
      <c r="Y227" s="7"/>
    </row>
    <row r="228" spans="2:25" s="6" customFormat="1">
      <c r="B228" s="7"/>
      <c r="D228" s="22"/>
      <c r="E228" s="65">
        <f t="shared" si="23"/>
        <v>215</v>
      </c>
      <c r="F228" s="65" t="e">
        <f t="shared" si="18"/>
        <v>#N/A</v>
      </c>
      <c r="G228" s="65" t="e">
        <f t="shared" si="19"/>
        <v>#N/A</v>
      </c>
      <c r="H228" s="65">
        <f>_xlfn.IFNA(G228*T228*Sheet1!$B$14,0)</f>
        <v>0</v>
      </c>
      <c r="I228" s="24"/>
      <c r="J228" s="24"/>
      <c r="K228" s="24"/>
      <c r="L228" s="24"/>
      <c r="M228" s="47" t="str">
        <f t="shared" si="20"/>
        <v xml:space="preserve"> - </v>
      </c>
      <c r="N228" s="47" t="e">
        <f>VLOOKUP(M228,Sheet1!$B$31:$C$34,2,0)</f>
        <v>#N/A</v>
      </c>
      <c r="O228" s="25"/>
      <c r="P228" s="47">
        <f t="shared" si="21"/>
        <v>0</v>
      </c>
      <c r="Q228" s="47" t="str">
        <f t="shared" si="22"/>
        <v xml:space="preserve"> - </v>
      </c>
      <c r="R228" s="24"/>
      <c r="S228" s="50">
        <f>_xlfn.IFNA(VLOOKUP(Q228,Sheet1!$B$35:$C$38,2,0),0)</f>
        <v>0</v>
      </c>
      <c r="T228" s="25"/>
      <c r="U228" s="49">
        <f>_xlfn.IFNA(IF(O228&gt;=VLOOKUP(L228,Sheet1!$B$5:$C$6,2,0),1,(1/VLOOKUP(L228,Sheet1!$B$5:$C$6,2,0))*O228),0)</f>
        <v>0</v>
      </c>
      <c r="V228" s="48">
        <f>T228*U228*Sheet1!$B$14</f>
        <v>0</v>
      </c>
      <c r="W228" s="26"/>
      <c r="Y228" s="7"/>
    </row>
    <row r="229" spans="2:25" s="6" customFormat="1">
      <c r="B229" s="7"/>
      <c r="D229" s="22"/>
      <c r="E229" s="65">
        <f t="shared" si="23"/>
        <v>216</v>
      </c>
      <c r="F229" s="65" t="e">
        <f t="shared" si="18"/>
        <v>#N/A</v>
      </c>
      <c r="G229" s="65" t="e">
        <f t="shared" si="19"/>
        <v>#N/A</v>
      </c>
      <c r="H229" s="65">
        <f>_xlfn.IFNA(G229*T229*Sheet1!$B$14,0)</f>
        <v>0</v>
      </c>
      <c r="I229" s="24"/>
      <c r="J229" s="24"/>
      <c r="K229" s="24"/>
      <c r="L229" s="24"/>
      <c r="M229" s="47" t="str">
        <f t="shared" si="20"/>
        <v xml:space="preserve"> - </v>
      </c>
      <c r="N229" s="47" t="e">
        <f>VLOOKUP(M229,Sheet1!$B$31:$C$34,2,0)</f>
        <v>#N/A</v>
      </c>
      <c r="O229" s="25"/>
      <c r="P229" s="47">
        <f t="shared" si="21"/>
        <v>0</v>
      </c>
      <c r="Q229" s="47" t="str">
        <f t="shared" si="22"/>
        <v xml:space="preserve"> - </v>
      </c>
      <c r="R229" s="24"/>
      <c r="S229" s="50">
        <f>_xlfn.IFNA(VLOOKUP(Q229,Sheet1!$B$35:$C$38,2,0),0)</f>
        <v>0</v>
      </c>
      <c r="T229" s="25"/>
      <c r="U229" s="49">
        <f>_xlfn.IFNA(IF(O229&gt;=VLOOKUP(L229,Sheet1!$B$5:$C$6,2,0),1,(1/VLOOKUP(L229,Sheet1!$B$5:$C$6,2,0))*O229),0)</f>
        <v>0</v>
      </c>
      <c r="V229" s="48">
        <f>T229*U229*Sheet1!$B$14</f>
        <v>0</v>
      </c>
      <c r="W229" s="26"/>
      <c r="Y229" s="7"/>
    </row>
    <row r="230" spans="2:25" s="6" customFormat="1">
      <c r="B230" s="7"/>
      <c r="D230" s="22"/>
      <c r="E230" s="65">
        <f t="shared" si="23"/>
        <v>217</v>
      </c>
      <c r="F230" s="65" t="e">
        <f t="shared" si="18"/>
        <v>#N/A</v>
      </c>
      <c r="G230" s="65" t="e">
        <f t="shared" si="19"/>
        <v>#N/A</v>
      </c>
      <c r="H230" s="65">
        <f>_xlfn.IFNA(G230*T230*Sheet1!$B$14,0)</f>
        <v>0</v>
      </c>
      <c r="I230" s="24"/>
      <c r="J230" s="24"/>
      <c r="K230" s="24"/>
      <c r="L230" s="24"/>
      <c r="M230" s="47" t="str">
        <f t="shared" si="20"/>
        <v xml:space="preserve"> - </v>
      </c>
      <c r="N230" s="47" t="e">
        <f>VLOOKUP(M230,Sheet1!$B$31:$C$34,2,0)</f>
        <v>#N/A</v>
      </c>
      <c r="O230" s="25"/>
      <c r="P230" s="47">
        <f t="shared" si="21"/>
        <v>0</v>
      </c>
      <c r="Q230" s="47" t="str">
        <f t="shared" si="22"/>
        <v xml:space="preserve"> - </v>
      </c>
      <c r="R230" s="24"/>
      <c r="S230" s="50">
        <f>_xlfn.IFNA(VLOOKUP(Q230,Sheet1!$B$35:$C$38,2,0),0)</f>
        <v>0</v>
      </c>
      <c r="T230" s="25"/>
      <c r="U230" s="49">
        <f>_xlfn.IFNA(IF(O230&gt;=VLOOKUP(L230,Sheet1!$B$5:$C$6,2,0),1,(1/VLOOKUP(L230,Sheet1!$B$5:$C$6,2,0))*O230),0)</f>
        <v>0</v>
      </c>
      <c r="V230" s="48">
        <f>T230*U230*Sheet1!$B$14</f>
        <v>0</v>
      </c>
      <c r="W230" s="26"/>
      <c r="Y230" s="7"/>
    </row>
    <row r="231" spans="2:25" s="6" customFormat="1">
      <c r="B231" s="7"/>
      <c r="D231" s="22"/>
      <c r="E231" s="65">
        <f t="shared" si="23"/>
        <v>218</v>
      </c>
      <c r="F231" s="65" t="e">
        <f t="shared" si="18"/>
        <v>#N/A</v>
      </c>
      <c r="G231" s="65" t="e">
        <f t="shared" si="19"/>
        <v>#N/A</v>
      </c>
      <c r="H231" s="65">
        <f>_xlfn.IFNA(G231*T231*Sheet1!$B$14,0)</f>
        <v>0</v>
      </c>
      <c r="I231" s="24"/>
      <c r="J231" s="24"/>
      <c r="K231" s="24"/>
      <c r="L231" s="24"/>
      <c r="M231" s="47" t="str">
        <f t="shared" si="20"/>
        <v xml:space="preserve"> - </v>
      </c>
      <c r="N231" s="47" t="e">
        <f>VLOOKUP(M231,Sheet1!$B$31:$C$34,2,0)</f>
        <v>#N/A</v>
      </c>
      <c r="O231" s="25"/>
      <c r="P231" s="47">
        <f t="shared" si="21"/>
        <v>0</v>
      </c>
      <c r="Q231" s="47" t="str">
        <f t="shared" si="22"/>
        <v xml:space="preserve"> - </v>
      </c>
      <c r="R231" s="24"/>
      <c r="S231" s="50">
        <f>_xlfn.IFNA(VLOOKUP(Q231,Sheet1!$B$35:$C$38,2,0),0)</f>
        <v>0</v>
      </c>
      <c r="T231" s="25"/>
      <c r="U231" s="49">
        <f>_xlfn.IFNA(IF(O231&gt;=VLOOKUP(L231,Sheet1!$B$5:$C$6,2,0),1,(1/VLOOKUP(L231,Sheet1!$B$5:$C$6,2,0))*O231),0)</f>
        <v>0</v>
      </c>
      <c r="V231" s="48">
        <f>T231*U231*Sheet1!$B$14</f>
        <v>0</v>
      </c>
      <c r="W231" s="26"/>
      <c r="Y231" s="7"/>
    </row>
    <row r="232" spans="2:25" s="6" customFormat="1">
      <c r="B232" s="7"/>
      <c r="D232" s="22"/>
      <c r="E232" s="65">
        <f t="shared" si="23"/>
        <v>219</v>
      </c>
      <c r="F232" s="65" t="e">
        <f t="shared" si="18"/>
        <v>#N/A</v>
      </c>
      <c r="G232" s="65" t="e">
        <f t="shared" si="19"/>
        <v>#N/A</v>
      </c>
      <c r="H232" s="65">
        <f>_xlfn.IFNA(G232*T232*Sheet1!$B$14,0)</f>
        <v>0</v>
      </c>
      <c r="I232" s="24"/>
      <c r="J232" s="24"/>
      <c r="K232" s="24"/>
      <c r="L232" s="24"/>
      <c r="M232" s="47" t="str">
        <f t="shared" si="20"/>
        <v xml:space="preserve"> - </v>
      </c>
      <c r="N232" s="47" t="e">
        <f>VLOOKUP(M232,Sheet1!$B$31:$C$34,2,0)</f>
        <v>#N/A</v>
      </c>
      <c r="O232" s="25"/>
      <c r="P232" s="47">
        <f t="shared" si="21"/>
        <v>0</v>
      </c>
      <c r="Q232" s="47" t="str">
        <f t="shared" si="22"/>
        <v xml:space="preserve"> - </v>
      </c>
      <c r="R232" s="24"/>
      <c r="S232" s="50">
        <f>_xlfn.IFNA(VLOOKUP(Q232,Sheet1!$B$35:$C$38,2,0),0)</f>
        <v>0</v>
      </c>
      <c r="T232" s="25"/>
      <c r="U232" s="49">
        <f>_xlfn.IFNA(IF(O232&gt;=VLOOKUP(L232,Sheet1!$B$5:$C$6,2,0),1,(1/VLOOKUP(L232,Sheet1!$B$5:$C$6,2,0))*O232),0)</f>
        <v>0</v>
      </c>
      <c r="V232" s="48">
        <f>T232*U232*Sheet1!$B$14</f>
        <v>0</v>
      </c>
      <c r="W232" s="26"/>
      <c r="Y232" s="7"/>
    </row>
    <row r="233" spans="2:25" s="6" customFormat="1">
      <c r="B233" s="7"/>
      <c r="D233" s="22"/>
      <c r="E233" s="65">
        <f t="shared" si="23"/>
        <v>220</v>
      </c>
      <c r="F233" s="65" t="e">
        <f t="shared" si="18"/>
        <v>#N/A</v>
      </c>
      <c r="G233" s="65" t="e">
        <f t="shared" si="19"/>
        <v>#N/A</v>
      </c>
      <c r="H233" s="65">
        <f>_xlfn.IFNA(G233*T233*Sheet1!$B$14,0)</f>
        <v>0</v>
      </c>
      <c r="I233" s="24"/>
      <c r="J233" s="24"/>
      <c r="K233" s="24"/>
      <c r="L233" s="24"/>
      <c r="M233" s="47" t="str">
        <f t="shared" si="20"/>
        <v xml:space="preserve"> - </v>
      </c>
      <c r="N233" s="47" t="e">
        <f>VLOOKUP(M233,Sheet1!$B$31:$C$34,2,0)</f>
        <v>#N/A</v>
      </c>
      <c r="O233" s="25"/>
      <c r="P233" s="47">
        <f t="shared" si="21"/>
        <v>0</v>
      </c>
      <c r="Q233" s="47" t="str">
        <f t="shared" si="22"/>
        <v xml:space="preserve"> - </v>
      </c>
      <c r="R233" s="24"/>
      <c r="S233" s="50">
        <f>_xlfn.IFNA(VLOOKUP(Q233,Sheet1!$B$35:$C$38,2,0),0)</f>
        <v>0</v>
      </c>
      <c r="T233" s="25"/>
      <c r="U233" s="49">
        <f>_xlfn.IFNA(IF(O233&gt;=VLOOKUP(L233,Sheet1!$B$5:$C$6,2,0),1,(1/VLOOKUP(L233,Sheet1!$B$5:$C$6,2,0))*O233),0)</f>
        <v>0</v>
      </c>
      <c r="V233" s="48">
        <f>T233*U233*Sheet1!$B$14</f>
        <v>0</v>
      </c>
      <c r="W233" s="26"/>
      <c r="Y233" s="7"/>
    </row>
    <row r="234" spans="2:25" s="6" customFormat="1">
      <c r="B234" s="7"/>
      <c r="D234" s="22"/>
      <c r="E234" s="65">
        <f t="shared" si="23"/>
        <v>221</v>
      </c>
      <c r="F234" s="65" t="e">
        <f t="shared" si="18"/>
        <v>#N/A</v>
      </c>
      <c r="G234" s="65" t="e">
        <f t="shared" si="19"/>
        <v>#N/A</v>
      </c>
      <c r="H234" s="65">
        <f>_xlfn.IFNA(G234*T234*Sheet1!$B$14,0)</f>
        <v>0</v>
      </c>
      <c r="I234" s="24"/>
      <c r="J234" s="24"/>
      <c r="K234" s="24"/>
      <c r="L234" s="24"/>
      <c r="M234" s="47" t="str">
        <f t="shared" si="20"/>
        <v xml:space="preserve"> - </v>
      </c>
      <c r="N234" s="47" t="e">
        <f>VLOOKUP(M234,Sheet1!$B$31:$C$34,2,0)</f>
        <v>#N/A</v>
      </c>
      <c r="O234" s="25"/>
      <c r="P234" s="47">
        <f t="shared" si="21"/>
        <v>0</v>
      </c>
      <c r="Q234" s="47" t="str">
        <f t="shared" si="22"/>
        <v xml:space="preserve"> - </v>
      </c>
      <c r="R234" s="24"/>
      <c r="S234" s="50">
        <f>_xlfn.IFNA(VLOOKUP(Q234,Sheet1!$B$35:$C$38,2,0),0)</f>
        <v>0</v>
      </c>
      <c r="T234" s="25"/>
      <c r="U234" s="49">
        <f>_xlfn.IFNA(IF(O234&gt;=VLOOKUP(L234,Sheet1!$B$5:$C$6,2,0),1,(1/VLOOKUP(L234,Sheet1!$B$5:$C$6,2,0))*O234),0)</f>
        <v>0</v>
      </c>
      <c r="V234" s="48">
        <f>T234*U234*Sheet1!$B$14</f>
        <v>0</v>
      </c>
      <c r="W234" s="26"/>
      <c r="Y234" s="7"/>
    </row>
    <row r="235" spans="2:25" s="6" customFormat="1">
      <c r="B235" s="7"/>
      <c r="D235" s="22"/>
      <c r="E235" s="65">
        <f t="shared" si="23"/>
        <v>222</v>
      </c>
      <c r="F235" s="65" t="e">
        <f t="shared" si="18"/>
        <v>#N/A</v>
      </c>
      <c r="G235" s="65" t="e">
        <f t="shared" si="19"/>
        <v>#N/A</v>
      </c>
      <c r="H235" s="65">
        <f>_xlfn.IFNA(G235*T235*Sheet1!$B$14,0)</f>
        <v>0</v>
      </c>
      <c r="I235" s="24"/>
      <c r="J235" s="24"/>
      <c r="K235" s="24"/>
      <c r="L235" s="24"/>
      <c r="M235" s="47" t="str">
        <f t="shared" si="20"/>
        <v xml:space="preserve"> - </v>
      </c>
      <c r="N235" s="47" t="e">
        <f>VLOOKUP(M235,Sheet1!$B$31:$C$34,2,0)</f>
        <v>#N/A</v>
      </c>
      <c r="O235" s="25"/>
      <c r="P235" s="47">
        <f t="shared" si="21"/>
        <v>0</v>
      </c>
      <c r="Q235" s="47" t="str">
        <f t="shared" si="22"/>
        <v xml:space="preserve"> - </v>
      </c>
      <c r="R235" s="24"/>
      <c r="S235" s="50">
        <f>_xlfn.IFNA(VLOOKUP(Q235,Sheet1!$B$35:$C$38,2,0),0)</f>
        <v>0</v>
      </c>
      <c r="T235" s="25"/>
      <c r="U235" s="49">
        <f>_xlfn.IFNA(IF(O235&gt;=VLOOKUP(L235,Sheet1!$B$5:$C$6,2,0),1,(1/VLOOKUP(L235,Sheet1!$B$5:$C$6,2,0))*O235),0)</f>
        <v>0</v>
      </c>
      <c r="V235" s="48">
        <f>T235*U235*Sheet1!$B$14</f>
        <v>0</v>
      </c>
      <c r="W235" s="26"/>
      <c r="Y235" s="7"/>
    </row>
    <row r="236" spans="2:25" s="6" customFormat="1">
      <c r="B236" s="7"/>
      <c r="D236" s="22"/>
      <c r="E236" s="65">
        <f t="shared" si="23"/>
        <v>223</v>
      </c>
      <c r="F236" s="65" t="e">
        <f t="shared" si="18"/>
        <v>#N/A</v>
      </c>
      <c r="G236" s="65" t="e">
        <f t="shared" si="19"/>
        <v>#N/A</v>
      </c>
      <c r="H236" s="65">
        <f>_xlfn.IFNA(G236*T236*Sheet1!$B$14,0)</f>
        <v>0</v>
      </c>
      <c r="I236" s="24"/>
      <c r="J236" s="24"/>
      <c r="K236" s="24"/>
      <c r="L236" s="24"/>
      <c r="M236" s="47" t="str">
        <f t="shared" si="20"/>
        <v xml:space="preserve"> - </v>
      </c>
      <c r="N236" s="47" t="e">
        <f>VLOOKUP(M236,Sheet1!$B$31:$C$34,2,0)</f>
        <v>#N/A</v>
      </c>
      <c r="O236" s="25"/>
      <c r="P236" s="47">
        <f t="shared" si="21"/>
        <v>0</v>
      </c>
      <c r="Q236" s="47" t="str">
        <f t="shared" si="22"/>
        <v xml:space="preserve"> - </v>
      </c>
      <c r="R236" s="24"/>
      <c r="S236" s="50">
        <f>_xlfn.IFNA(VLOOKUP(Q236,Sheet1!$B$35:$C$38,2,0),0)</f>
        <v>0</v>
      </c>
      <c r="T236" s="25"/>
      <c r="U236" s="49">
        <f>_xlfn.IFNA(IF(O236&gt;=VLOOKUP(L236,Sheet1!$B$5:$C$6,2,0),1,(1/VLOOKUP(L236,Sheet1!$B$5:$C$6,2,0))*O236),0)</f>
        <v>0</v>
      </c>
      <c r="V236" s="48">
        <f>T236*U236*Sheet1!$B$14</f>
        <v>0</v>
      </c>
      <c r="W236" s="26"/>
      <c r="Y236" s="7"/>
    </row>
    <row r="237" spans="2:25" s="6" customFormat="1">
      <c r="B237" s="7"/>
      <c r="D237" s="22"/>
      <c r="E237" s="65">
        <f t="shared" si="23"/>
        <v>224</v>
      </c>
      <c r="F237" s="65" t="e">
        <f t="shared" si="18"/>
        <v>#N/A</v>
      </c>
      <c r="G237" s="65" t="e">
        <f t="shared" si="19"/>
        <v>#N/A</v>
      </c>
      <c r="H237" s="65">
        <f>_xlfn.IFNA(G237*T237*Sheet1!$B$14,0)</f>
        <v>0</v>
      </c>
      <c r="I237" s="24"/>
      <c r="J237" s="24"/>
      <c r="K237" s="24"/>
      <c r="L237" s="24"/>
      <c r="M237" s="47" t="str">
        <f t="shared" si="20"/>
        <v xml:space="preserve"> - </v>
      </c>
      <c r="N237" s="47" t="e">
        <f>VLOOKUP(M237,Sheet1!$B$31:$C$34,2,0)</f>
        <v>#N/A</v>
      </c>
      <c r="O237" s="25"/>
      <c r="P237" s="47">
        <f t="shared" si="21"/>
        <v>0</v>
      </c>
      <c r="Q237" s="47" t="str">
        <f t="shared" si="22"/>
        <v xml:space="preserve"> - </v>
      </c>
      <c r="R237" s="24"/>
      <c r="S237" s="50">
        <f>_xlfn.IFNA(VLOOKUP(Q237,Sheet1!$B$35:$C$38,2,0),0)</f>
        <v>0</v>
      </c>
      <c r="T237" s="25"/>
      <c r="U237" s="49">
        <f>_xlfn.IFNA(IF(O237&gt;=VLOOKUP(L237,Sheet1!$B$5:$C$6,2,0),1,(1/VLOOKUP(L237,Sheet1!$B$5:$C$6,2,0))*O237),0)</f>
        <v>0</v>
      </c>
      <c r="V237" s="48">
        <f>T237*U237*Sheet1!$B$14</f>
        <v>0</v>
      </c>
      <c r="W237" s="26"/>
      <c r="Y237" s="7"/>
    </row>
    <row r="238" spans="2:25" s="6" customFormat="1">
      <c r="B238" s="7"/>
      <c r="D238" s="22"/>
      <c r="E238" s="65">
        <f t="shared" si="23"/>
        <v>225</v>
      </c>
      <c r="F238" s="65" t="e">
        <f t="shared" si="18"/>
        <v>#N/A</v>
      </c>
      <c r="G238" s="65" t="e">
        <f t="shared" si="19"/>
        <v>#N/A</v>
      </c>
      <c r="H238" s="65">
        <f>_xlfn.IFNA(G238*T238*Sheet1!$B$14,0)</f>
        <v>0</v>
      </c>
      <c r="I238" s="24"/>
      <c r="J238" s="24"/>
      <c r="K238" s="24"/>
      <c r="L238" s="24"/>
      <c r="M238" s="47" t="str">
        <f t="shared" si="20"/>
        <v xml:space="preserve"> - </v>
      </c>
      <c r="N238" s="47" t="e">
        <f>VLOOKUP(M238,Sheet1!$B$31:$C$34,2,0)</f>
        <v>#N/A</v>
      </c>
      <c r="O238" s="25"/>
      <c r="P238" s="47">
        <f t="shared" si="21"/>
        <v>0</v>
      </c>
      <c r="Q238" s="47" t="str">
        <f t="shared" si="22"/>
        <v xml:space="preserve"> - </v>
      </c>
      <c r="R238" s="24"/>
      <c r="S238" s="50">
        <f>_xlfn.IFNA(VLOOKUP(Q238,Sheet1!$B$35:$C$38,2,0),0)</f>
        <v>0</v>
      </c>
      <c r="T238" s="25"/>
      <c r="U238" s="49">
        <f>_xlfn.IFNA(IF(O238&gt;=VLOOKUP(L238,Sheet1!$B$5:$C$6,2,0),1,(1/VLOOKUP(L238,Sheet1!$B$5:$C$6,2,0))*O238),0)</f>
        <v>0</v>
      </c>
      <c r="V238" s="48">
        <f>T238*U238*Sheet1!$B$14</f>
        <v>0</v>
      </c>
      <c r="W238" s="26"/>
      <c r="Y238" s="7"/>
    </row>
    <row r="239" spans="2:25" s="6" customFormat="1">
      <c r="B239" s="7"/>
      <c r="D239" s="22"/>
      <c r="E239" s="65">
        <f t="shared" si="23"/>
        <v>226</v>
      </c>
      <c r="F239" s="65" t="e">
        <f t="shared" si="18"/>
        <v>#N/A</v>
      </c>
      <c r="G239" s="65" t="e">
        <f t="shared" si="19"/>
        <v>#N/A</v>
      </c>
      <c r="H239" s="65">
        <f>_xlfn.IFNA(G239*T239*Sheet1!$B$14,0)</f>
        <v>0</v>
      </c>
      <c r="I239" s="24"/>
      <c r="J239" s="24"/>
      <c r="K239" s="24"/>
      <c r="L239" s="24"/>
      <c r="M239" s="47" t="str">
        <f t="shared" si="20"/>
        <v xml:space="preserve"> - </v>
      </c>
      <c r="N239" s="47" t="e">
        <f>VLOOKUP(M239,Sheet1!$B$31:$C$34,2,0)</f>
        <v>#N/A</v>
      </c>
      <c r="O239" s="25"/>
      <c r="P239" s="47">
        <f t="shared" si="21"/>
        <v>0</v>
      </c>
      <c r="Q239" s="47" t="str">
        <f t="shared" si="22"/>
        <v xml:space="preserve"> - </v>
      </c>
      <c r="R239" s="24"/>
      <c r="S239" s="50">
        <f>_xlfn.IFNA(VLOOKUP(Q239,Sheet1!$B$35:$C$38,2,0),0)</f>
        <v>0</v>
      </c>
      <c r="T239" s="25"/>
      <c r="U239" s="49">
        <f>_xlfn.IFNA(IF(O239&gt;=VLOOKUP(L239,Sheet1!$B$5:$C$6,2,0),1,(1/VLOOKUP(L239,Sheet1!$B$5:$C$6,2,0))*O239),0)</f>
        <v>0</v>
      </c>
      <c r="V239" s="48">
        <f>T239*U239*Sheet1!$B$14</f>
        <v>0</v>
      </c>
      <c r="W239" s="26"/>
      <c r="Y239" s="7"/>
    </row>
    <row r="240" spans="2:25" s="6" customFormat="1">
      <c r="B240" s="7"/>
      <c r="D240" s="22"/>
      <c r="E240" s="65">
        <f t="shared" si="23"/>
        <v>227</v>
      </c>
      <c r="F240" s="65" t="e">
        <f t="shared" si="18"/>
        <v>#N/A</v>
      </c>
      <c r="G240" s="65" t="e">
        <f t="shared" si="19"/>
        <v>#N/A</v>
      </c>
      <c r="H240" s="65">
        <f>_xlfn.IFNA(G240*T240*Sheet1!$B$14,0)</f>
        <v>0</v>
      </c>
      <c r="I240" s="24"/>
      <c r="J240" s="24"/>
      <c r="K240" s="24"/>
      <c r="L240" s="24"/>
      <c r="M240" s="47" t="str">
        <f t="shared" si="20"/>
        <v xml:space="preserve"> - </v>
      </c>
      <c r="N240" s="47" t="e">
        <f>VLOOKUP(M240,Sheet1!$B$31:$C$34,2,0)</f>
        <v>#N/A</v>
      </c>
      <c r="O240" s="25"/>
      <c r="P240" s="47">
        <f t="shared" si="21"/>
        <v>0</v>
      </c>
      <c r="Q240" s="47" t="str">
        <f t="shared" si="22"/>
        <v xml:space="preserve"> - </v>
      </c>
      <c r="R240" s="24"/>
      <c r="S240" s="50">
        <f>_xlfn.IFNA(VLOOKUP(Q240,Sheet1!$B$35:$C$38,2,0),0)</f>
        <v>0</v>
      </c>
      <c r="T240" s="25"/>
      <c r="U240" s="49">
        <f>_xlfn.IFNA(IF(O240&gt;=VLOOKUP(L240,Sheet1!$B$5:$C$6,2,0),1,(1/VLOOKUP(L240,Sheet1!$B$5:$C$6,2,0))*O240),0)</f>
        <v>0</v>
      </c>
      <c r="V240" s="48">
        <f>T240*U240*Sheet1!$B$14</f>
        <v>0</v>
      </c>
      <c r="W240" s="26"/>
      <c r="Y240" s="7"/>
    </row>
    <row r="241" spans="2:25" s="6" customFormat="1">
      <c r="B241" s="7"/>
      <c r="D241" s="22"/>
      <c r="E241" s="65">
        <f t="shared" si="23"/>
        <v>228</v>
      </c>
      <c r="F241" s="65" t="e">
        <f t="shared" si="18"/>
        <v>#N/A</v>
      </c>
      <c r="G241" s="65" t="e">
        <f t="shared" si="19"/>
        <v>#N/A</v>
      </c>
      <c r="H241" s="65">
        <f>_xlfn.IFNA(G241*T241*Sheet1!$B$14,0)</f>
        <v>0</v>
      </c>
      <c r="I241" s="24"/>
      <c r="J241" s="24"/>
      <c r="K241" s="24"/>
      <c r="L241" s="24"/>
      <c r="M241" s="47" t="str">
        <f t="shared" si="20"/>
        <v xml:space="preserve"> - </v>
      </c>
      <c r="N241" s="47" t="e">
        <f>VLOOKUP(M241,Sheet1!$B$31:$C$34,2,0)</f>
        <v>#N/A</v>
      </c>
      <c r="O241" s="25"/>
      <c r="P241" s="47">
        <f t="shared" si="21"/>
        <v>0</v>
      </c>
      <c r="Q241" s="47" t="str">
        <f t="shared" si="22"/>
        <v xml:space="preserve"> - </v>
      </c>
      <c r="R241" s="24"/>
      <c r="S241" s="50">
        <f>_xlfn.IFNA(VLOOKUP(Q241,Sheet1!$B$35:$C$38,2,0),0)</f>
        <v>0</v>
      </c>
      <c r="T241" s="25"/>
      <c r="U241" s="49">
        <f>_xlfn.IFNA(IF(O241&gt;=VLOOKUP(L241,Sheet1!$B$5:$C$6,2,0),1,(1/VLOOKUP(L241,Sheet1!$B$5:$C$6,2,0))*O241),0)</f>
        <v>0</v>
      </c>
      <c r="V241" s="48">
        <f>T241*U241*Sheet1!$B$14</f>
        <v>0</v>
      </c>
      <c r="W241" s="26"/>
      <c r="Y241" s="7"/>
    </row>
    <row r="242" spans="2:25" s="6" customFormat="1">
      <c r="B242" s="7"/>
      <c r="D242" s="22"/>
      <c r="E242" s="65">
        <f t="shared" si="23"/>
        <v>229</v>
      </c>
      <c r="F242" s="65" t="e">
        <f t="shared" si="18"/>
        <v>#N/A</v>
      </c>
      <c r="G242" s="65" t="e">
        <f t="shared" si="19"/>
        <v>#N/A</v>
      </c>
      <c r="H242" s="65">
        <f>_xlfn.IFNA(G242*T242*Sheet1!$B$14,0)</f>
        <v>0</v>
      </c>
      <c r="I242" s="24"/>
      <c r="J242" s="24"/>
      <c r="K242" s="24"/>
      <c r="L242" s="24"/>
      <c r="M242" s="47" t="str">
        <f t="shared" si="20"/>
        <v xml:space="preserve"> - </v>
      </c>
      <c r="N242" s="47" t="e">
        <f>VLOOKUP(M242,Sheet1!$B$31:$C$34,2,0)</f>
        <v>#N/A</v>
      </c>
      <c r="O242" s="25"/>
      <c r="P242" s="47">
        <f t="shared" si="21"/>
        <v>0</v>
      </c>
      <c r="Q242" s="47" t="str">
        <f t="shared" si="22"/>
        <v xml:space="preserve"> - </v>
      </c>
      <c r="R242" s="24"/>
      <c r="S242" s="50">
        <f>_xlfn.IFNA(VLOOKUP(Q242,Sheet1!$B$35:$C$38,2,0),0)</f>
        <v>0</v>
      </c>
      <c r="T242" s="25"/>
      <c r="U242" s="49">
        <f>_xlfn.IFNA(IF(O242&gt;=VLOOKUP(L242,Sheet1!$B$5:$C$6,2,0),1,(1/VLOOKUP(L242,Sheet1!$B$5:$C$6,2,0))*O242),0)</f>
        <v>0</v>
      </c>
      <c r="V242" s="48">
        <f>T242*U242*Sheet1!$B$14</f>
        <v>0</v>
      </c>
      <c r="W242" s="26"/>
      <c r="Y242" s="7"/>
    </row>
    <row r="243" spans="2:25" s="6" customFormat="1">
      <c r="B243" s="7"/>
      <c r="D243" s="22"/>
      <c r="E243" s="65">
        <f t="shared" si="23"/>
        <v>230</v>
      </c>
      <c r="F243" s="65" t="e">
        <f t="shared" si="18"/>
        <v>#N/A</v>
      </c>
      <c r="G243" s="65" t="e">
        <f t="shared" si="19"/>
        <v>#N/A</v>
      </c>
      <c r="H243" s="65">
        <f>_xlfn.IFNA(G243*T243*Sheet1!$B$14,0)</f>
        <v>0</v>
      </c>
      <c r="I243" s="24"/>
      <c r="J243" s="24"/>
      <c r="K243" s="24"/>
      <c r="L243" s="24"/>
      <c r="M243" s="47" t="str">
        <f t="shared" si="20"/>
        <v xml:space="preserve"> - </v>
      </c>
      <c r="N243" s="47" t="e">
        <f>VLOOKUP(M243,Sheet1!$B$31:$C$34,2,0)</f>
        <v>#N/A</v>
      </c>
      <c r="O243" s="25"/>
      <c r="P243" s="47">
        <f t="shared" si="21"/>
        <v>0</v>
      </c>
      <c r="Q243" s="47" t="str">
        <f t="shared" si="22"/>
        <v xml:space="preserve"> - </v>
      </c>
      <c r="R243" s="24"/>
      <c r="S243" s="50">
        <f>_xlfn.IFNA(VLOOKUP(Q243,Sheet1!$B$35:$C$38,2,0),0)</f>
        <v>0</v>
      </c>
      <c r="T243" s="25"/>
      <c r="U243" s="49">
        <f>_xlfn.IFNA(IF(O243&gt;=VLOOKUP(L243,Sheet1!$B$5:$C$6,2,0),1,(1/VLOOKUP(L243,Sheet1!$B$5:$C$6,2,0))*O243),0)</f>
        <v>0</v>
      </c>
      <c r="V243" s="48">
        <f>T243*U243*Sheet1!$B$14</f>
        <v>0</v>
      </c>
      <c r="W243" s="26"/>
      <c r="Y243" s="7"/>
    </row>
    <row r="244" spans="2:25" s="6" customFormat="1">
      <c r="B244" s="7"/>
      <c r="D244" s="22"/>
      <c r="E244" s="65">
        <f t="shared" si="23"/>
        <v>231</v>
      </c>
      <c r="F244" s="65" t="e">
        <f t="shared" si="18"/>
        <v>#N/A</v>
      </c>
      <c r="G244" s="65" t="e">
        <f t="shared" si="19"/>
        <v>#N/A</v>
      </c>
      <c r="H244" s="65">
        <f>_xlfn.IFNA(G244*T244*Sheet1!$B$14,0)</f>
        <v>0</v>
      </c>
      <c r="I244" s="24"/>
      <c r="J244" s="24"/>
      <c r="K244" s="24"/>
      <c r="L244" s="24"/>
      <c r="M244" s="47" t="str">
        <f t="shared" si="20"/>
        <v xml:space="preserve"> - </v>
      </c>
      <c r="N244" s="47" t="e">
        <f>VLOOKUP(M244,Sheet1!$B$31:$C$34,2,0)</f>
        <v>#N/A</v>
      </c>
      <c r="O244" s="25"/>
      <c r="P244" s="47">
        <f t="shared" si="21"/>
        <v>0</v>
      </c>
      <c r="Q244" s="47" t="str">
        <f t="shared" si="22"/>
        <v xml:space="preserve"> - </v>
      </c>
      <c r="R244" s="24"/>
      <c r="S244" s="50">
        <f>_xlfn.IFNA(VLOOKUP(Q244,Sheet1!$B$35:$C$38,2,0),0)</f>
        <v>0</v>
      </c>
      <c r="T244" s="25"/>
      <c r="U244" s="49">
        <f>_xlfn.IFNA(IF(O244&gt;=VLOOKUP(L244,Sheet1!$B$5:$C$6,2,0),1,(1/VLOOKUP(L244,Sheet1!$B$5:$C$6,2,0))*O244),0)</f>
        <v>0</v>
      </c>
      <c r="V244" s="48">
        <f>T244*U244*Sheet1!$B$14</f>
        <v>0</v>
      </c>
      <c r="W244" s="26"/>
      <c r="Y244" s="7"/>
    </row>
    <row r="245" spans="2:25" s="6" customFormat="1">
      <c r="B245" s="7"/>
      <c r="D245" s="22"/>
      <c r="E245" s="65">
        <f t="shared" si="23"/>
        <v>232</v>
      </c>
      <c r="F245" s="65" t="e">
        <f t="shared" si="18"/>
        <v>#N/A</v>
      </c>
      <c r="G245" s="65" t="e">
        <f t="shared" si="19"/>
        <v>#N/A</v>
      </c>
      <c r="H245" s="65">
        <f>_xlfn.IFNA(G245*T245*Sheet1!$B$14,0)</f>
        <v>0</v>
      </c>
      <c r="I245" s="24"/>
      <c r="J245" s="24"/>
      <c r="K245" s="24"/>
      <c r="L245" s="24"/>
      <c r="M245" s="47" t="str">
        <f t="shared" si="20"/>
        <v xml:space="preserve"> - </v>
      </c>
      <c r="N245" s="47" t="e">
        <f>VLOOKUP(M245,Sheet1!$B$31:$C$34,2,0)</f>
        <v>#N/A</v>
      </c>
      <c r="O245" s="25"/>
      <c r="P245" s="47">
        <f t="shared" si="21"/>
        <v>0</v>
      </c>
      <c r="Q245" s="47" t="str">
        <f t="shared" si="22"/>
        <v xml:space="preserve"> - </v>
      </c>
      <c r="R245" s="24"/>
      <c r="S245" s="50">
        <f>_xlfn.IFNA(VLOOKUP(Q245,Sheet1!$B$35:$C$38,2,0),0)</f>
        <v>0</v>
      </c>
      <c r="T245" s="25"/>
      <c r="U245" s="49">
        <f>_xlfn.IFNA(IF(O245&gt;=VLOOKUP(L245,Sheet1!$B$5:$C$6,2,0),1,(1/VLOOKUP(L245,Sheet1!$B$5:$C$6,2,0))*O245),0)</f>
        <v>0</v>
      </c>
      <c r="V245" s="48">
        <f>T245*U245*Sheet1!$B$14</f>
        <v>0</v>
      </c>
      <c r="W245" s="26"/>
      <c r="Y245" s="7"/>
    </row>
    <row r="246" spans="2:25" s="6" customFormat="1">
      <c r="B246" s="7"/>
      <c r="D246" s="22"/>
      <c r="E246" s="65">
        <f t="shared" si="23"/>
        <v>233</v>
      </c>
      <c r="F246" s="65" t="e">
        <f t="shared" si="18"/>
        <v>#N/A</v>
      </c>
      <c r="G246" s="65" t="e">
        <f t="shared" si="19"/>
        <v>#N/A</v>
      </c>
      <c r="H246" s="65">
        <f>_xlfn.IFNA(G246*T246*Sheet1!$B$14,0)</f>
        <v>0</v>
      </c>
      <c r="I246" s="24"/>
      <c r="J246" s="24"/>
      <c r="K246" s="24"/>
      <c r="L246" s="24"/>
      <c r="M246" s="47" t="str">
        <f t="shared" si="20"/>
        <v xml:space="preserve"> - </v>
      </c>
      <c r="N246" s="47" t="e">
        <f>VLOOKUP(M246,Sheet1!$B$31:$C$34,2,0)</f>
        <v>#N/A</v>
      </c>
      <c r="O246" s="25"/>
      <c r="P246" s="47">
        <f t="shared" si="21"/>
        <v>0</v>
      </c>
      <c r="Q246" s="47" t="str">
        <f t="shared" si="22"/>
        <v xml:space="preserve"> - </v>
      </c>
      <c r="R246" s="24"/>
      <c r="S246" s="50">
        <f>_xlfn.IFNA(VLOOKUP(Q246,Sheet1!$B$35:$C$38,2,0),0)</f>
        <v>0</v>
      </c>
      <c r="T246" s="25"/>
      <c r="U246" s="49">
        <f>_xlfn.IFNA(IF(O246&gt;=VLOOKUP(L246,Sheet1!$B$5:$C$6,2,0),1,(1/VLOOKUP(L246,Sheet1!$B$5:$C$6,2,0))*O246),0)</f>
        <v>0</v>
      </c>
      <c r="V246" s="48">
        <f>T246*U246*Sheet1!$B$14</f>
        <v>0</v>
      </c>
      <c r="W246" s="26"/>
      <c r="Y246" s="7"/>
    </row>
    <row r="247" spans="2:25" s="6" customFormat="1">
      <c r="B247" s="7"/>
      <c r="D247" s="22"/>
      <c r="E247" s="65">
        <f t="shared" si="23"/>
        <v>234</v>
      </c>
      <c r="F247" s="65" t="e">
        <f t="shared" si="18"/>
        <v>#N/A</v>
      </c>
      <c r="G247" s="65" t="e">
        <f t="shared" si="19"/>
        <v>#N/A</v>
      </c>
      <c r="H247" s="65">
        <f>_xlfn.IFNA(G247*T247*Sheet1!$B$14,0)</f>
        <v>0</v>
      </c>
      <c r="I247" s="24"/>
      <c r="J247" s="24"/>
      <c r="K247" s="24"/>
      <c r="L247" s="24"/>
      <c r="M247" s="47" t="str">
        <f t="shared" si="20"/>
        <v xml:space="preserve"> - </v>
      </c>
      <c r="N247" s="47" t="e">
        <f>VLOOKUP(M247,Sheet1!$B$31:$C$34,2,0)</f>
        <v>#N/A</v>
      </c>
      <c r="O247" s="25"/>
      <c r="P247" s="47">
        <f t="shared" si="21"/>
        <v>0</v>
      </c>
      <c r="Q247" s="47" t="str">
        <f t="shared" si="22"/>
        <v xml:space="preserve"> - </v>
      </c>
      <c r="R247" s="24"/>
      <c r="S247" s="50">
        <f>_xlfn.IFNA(VLOOKUP(Q247,Sheet1!$B$35:$C$38,2,0),0)</f>
        <v>0</v>
      </c>
      <c r="T247" s="25"/>
      <c r="U247" s="49">
        <f>_xlfn.IFNA(IF(O247&gt;=VLOOKUP(L247,Sheet1!$B$5:$C$6,2,0),1,(1/VLOOKUP(L247,Sheet1!$B$5:$C$6,2,0))*O247),0)</f>
        <v>0</v>
      </c>
      <c r="V247" s="48">
        <f>T247*U247*Sheet1!$B$14</f>
        <v>0</v>
      </c>
      <c r="W247" s="26"/>
      <c r="Y247" s="7"/>
    </row>
    <row r="248" spans="2:25" s="6" customFormat="1">
      <c r="B248" s="7"/>
      <c r="D248" s="22"/>
      <c r="E248" s="65">
        <f t="shared" si="23"/>
        <v>235</v>
      </c>
      <c r="F248" s="65" t="e">
        <f t="shared" si="18"/>
        <v>#N/A</v>
      </c>
      <c r="G248" s="65" t="e">
        <f t="shared" si="19"/>
        <v>#N/A</v>
      </c>
      <c r="H248" s="65">
        <f>_xlfn.IFNA(G248*T248*Sheet1!$B$14,0)</f>
        <v>0</v>
      </c>
      <c r="I248" s="24"/>
      <c r="J248" s="24"/>
      <c r="K248" s="24"/>
      <c r="L248" s="24"/>
      <c r="M248" s="47" t="str">
        <f t="shared" si="20"/>
        <v xml:space="preserve"> - </v>
      </c>
      <c r="N248" s="47" t="e">
        <f>VLOOKUP(M248,Sheet1!$B$31:$C$34,2,0)</f>
        <v>#N/A</v>
      </c>
      <c r="O248" s="25"/>
      <c r="P248" s="47">
        <f t="shared" si="21"/>
        <v>0</v>
      </c>
      <c r="Q248" s="47" t="str">
        <f t="shared" si="22"/>
        <v xml:space="preserve"> - </v>
      </c>
      <c r="R248" s="24"/>
      <c r="S248" s="50">
        <f>_xlfn.IFNA(VLOOKUP(Q248,Sheet1!$B$35:$C$38,2,0),0)</f>
        <v>0</v>
      </c>
      <c r="T248" s="25"/>
      <c r="U248" s="49">
        <f>_xlfn.IFNA(IF(O248&gt;=VLOOKUP(L248,Sheet1!$B$5:$C$6,2,0),1,(1/VLOOKUP(L248,Sheet1!$B$5:$C$6,2,0))*O248),0)</f>
        <v>0</v>
      </c>
      <c r="V248" s="48">
        <f>T248*U248*Sheet1!$B$14</f>
        <v>0</v>
      </c>
      <c r="W248" s="26"/>
      <c r="Y248" s="7"/>
    </row>
    <row r="249" spans="2:25" s="6" customFormat="1">
      <c r="B249" s="7"/>
      <c r="D249" s="22"/>
      <c r="E249" s="65">
        <f t="shared" si="23"/>
        <v>236</v>
      </c>
      <c r="F249" s="65" t="e">
        <f t="shared" si="18"/>
        <v>#N/A</v>
      </c>
      <c r="G249" s="65" t="e">
        <f t="shared" si="19"/>
        <v>#N/A</v>
      </c>
      <c r="H249" s="65">
        <f>_xlfn.IFNA(G249*T249*Sheet1!$B$14,0)</f>
        <v>0</v>
      </c>
      <c r="I249" s="24"/>
      <c r="J249" s="24"/>
      <c r="K249" s="24"/>
      <c r="L249" s="24"/>
      <c r="M249" s="47" t="str">
        <f t="shared" si="20"/>
        <v xml:space="preserve"> - </v>
      </c>
      <c r="N249" s="47" t="e">
        <f>VLOOKUP(M249,Sheet1!$B$31:$C$34,2,0)</f>
        <v>#N/A</v>
      </c>
      <c r="O249" s="25"/>
      <c r="P249" s="47">
        <f t="shared" si="21"/>
        <v>0</v>
      </c>
      <c r="Q249" s="47" t="str">
        <f t="shared" si="22"/>
        <v xml:space="preserve"> - </v>
      </c>
      <c r="R249" s="24"/>
      <c r="S249" s="50">
        <f>_xlfn.IFNA(VLOOKUP(Q249,Sheet1!$B$35:$C$38,2,0),0)</f>
        <v>0</v>
      </c>
      <c r="T249" s="25"/>
      <c r="U249" s="49">
        <f>_xlfn.IFNA(IF(O249&gt;=VLOOKUP(L249,Sheet1!$B$5:$C$6,2,0),1,(1/VLOOKUP(L249,Sheet1!$B$5:$C$6,2,0))*O249),0)</f>
        <v>0</v>
      </c>
      <c r="V249" s="48">
        <f>T249*U249*Sheet1!$B$14</f>
        <v>0</v>
      </c>
      <c r="W249" s="26"/>
      <c r="Y249" s="7"/>
    </row>
    <row r="250" spans="2:25" s="6" customFormat="1">
      <c r="B250" s="7"/>
      <c r="D250" s="22"/>
      <c r="E250" s="65">
        <f t="shared" si="23"/>
        <v>237</v>
      </c>
      <c r="F250" s="65" t="e">
        <f t="shared" si="18"/>
        <v>#N/A</v>
      </c>
      <c r="G250" s="65" t="e">
        <f t="shared" si="19"/>
        <v>#N/A</v>
      </c>
      <c r="H250" s="65">
        <f>_xlfn.IFNA(G250*T250*Sheet1!$B$14,0)</f>
        <v>0</v>
      </c>
      <c r="I250" s="24"/>
      <c r="J250" s="24"/>
      <c r="K250" s="24"/>
      <c r="L250" s="24"/>
      <c r="M250" s="47" t="str">
        <f t="shared" si="20"/>
        <v xml:space="preserve"> - </v>
      </c>
      <c r="N250" s="47" t="e">
        <f>VLOOKUP(M250,Sheet1!$B$31:$C$34,2,0)</f>
        <v>#N/A</v>
      </c>
      <c r="O250" s="25"/>
      <c r="P250" s="47">
        <f t="shared" si="21"/>
        <v>0</v>
      </c>
      <c r="Q250" s="47" t="str">
        <f t="shared" si="22"/>
        <v xml:space="preserve"> - </v>
      </c>
      <c r="R250" s="24"/>
      <c r="S250" s="50">
        <f>_xlfn.IFNA(VLOOKUP(Q250,Sheet1!$B$35:$C$38,2,0),0)</f>
        <v>0</v>
      </c>
      <c r="T250" s="25"/>
      <c r="U250" s="49">
        <f>_xlfn.IFNA(IF(O250&gt;=VLOOKUP(L250,Sheet1!$B$5:$C$6,2,0),1,(1/VLOOKUP(L250,Sheet1!$B$5:$C$6,2,0))*O250),0)</f>
        <v>0</v>
      </c>
      <c r="V250" s="48">
        <f>T250*U250*Sheet1!$B$14</f>
        <v>0</v>
      </c>
      <c r="W250" s="26"/>
      <c r="Y250" s="7"/>
    </row>
    <row r="251" spans="2:25" s="6" customFormat="1">
      <c r="B251" s="7"/>
      <c r="D251" s="22"/>
      <c r="E251" s="65">
        <f t="shared" si="23"/>
        <v>238</v>
      </c>
      <c r="F251" s="65" t="e">
        <f t="shared" si="18"/>
        <v>#N/A</v>
      </c>
      <c r="G251" s="65" t="e">
        <f t="shared" si="19"/>
        <v>#N/A</v>
      </c>
      <c r="H251" s="65">
        <f>_xlfn.IFNA(G251*T251*Sheet1!$B$14,0)</f>
        <v>0</v>
      </c>
      <c r="I251" s="24"/>
      <c r="J251" s="24"/>
      <c r="K251" s="24"/>
      <c r="L251" s="24"/>
      <c r="M251" s="47" t="str">
        <f t="shared" si="20"/>
        <v xml:space="preserve"> - </v>
      </c>
      <c r="N251" s="47" t="e">
        <f>VLOOKUP(M251,Sheet1!$B$31:$C$34,2,0)</f>
        <v>#N/A</v>
      </c>
      <c r="O251" s="25"/>
      <c r="P251" s="47">
        <f t="shared" si="21"/>
        <v>0</v>
      </c>
      <c r="Q251" s="47" t="str">
        <f t="shared" si="22"/>
        <v xml:space="preserve"> - </v>
      </c>
      <c r="R251" s="24"/>
      <c r="S251" s="50">
        <f>_xlfn.IFNA(VLOOKUP(Q251,Sheet1!$B$35:$C$38,2,0),0)</f>
        <v>0</v>
      </c>
      <c r="T251" s="25"/>
      <c r="U251" s="49">
        <f>_xlfn.IFNA(IF(O251&gt;=VLOOKUP(L251,Sheet1!$B$5:$C$6,2,0),1,(1/VLOOKUP(L251,Sheet1!$B$5:$C$6,2,0))*O251),0)</f>
        <v>0</v>
      </c>
      <c r="V251" s="48">
        <f>T251*U251*Sheet1!$B$14</f>
        <v>0</v>
      </c>
      <c r="W251" s="26"/>
      <c r="Y251" s="7"/>
    </row>
    <row r="252" spans="2:25" s="6" customFormat="1">
      <c r="B252" s="7"/>
      <c r="D252" s="22"/>
      <c r="E252" s="65">
        <f t="shared" si="23"/>
        <v>239</v>
      </c>
      <c r="F252" s="65" t="e">
        <f t="shared" si="18"/>
        <v>#N/A</v>
      </c>
      <c r="G252" s="65" t="e">
        <f t="shared" si="19"/>
        <v>#N/A</v>
      </c>
      <c r="H252" s="65">
        <f>_xlfn.IFNA(G252*T252*Sheet1!$B$14,0)</f>
        <v>0</v>
      </c>
      <c r="I252" s="24"/>
      <c r="J252" s="24"/>
      <c r="K252" s="24"/>
      <c r="L252" s="24"/>
      <c r="M252" s="47" t="str">
        <f t="shared" si="20"/>
        <v xml:space="preserve"> - </v>
      </c>
      <c r="N252" s="47" t="e">
        <f>VLOOKUP(M252,Sheet1!$B$31:$C$34,2,0)</f>
        <v>#N/A</v>
      </c>
      <c r="O252" s="25"/>
      <c r="P252" s="47">
        <f t="shared" si="21"/>
        <v>0</v>
      </c>
      <c r="Q252" s="47" t="str">
        <f t="shared" si="22"/>
        <v xml:space="preserve"> - </v>
      </c>
      <c r="R252" s="24"/>
      <c r="S252" s="50">
        <f>_xlfn.IFNA(VLOOKUP(Q252,Sheet1!$B$35:$C$38,2,0),0)</f>
        <v>0</v>
      </c>
      <c r="T252" s="25"/>
      <c r="U252" s="49">
        <f>_xlfn.IFNA(IF(O252&gt;=VLOOKUP(L252,Sheet1!$B$5:$C$6,2,0),1,(1/VLOOKUP(L252,Sheet1!$B$5:$C$6,2,0))*O252),0)</f>
        <v>0</v>
      </c>
      <c r="V252" s="48">
        <f>T252*U252*Sheet1!$B$14</f>
        <v>0</v>
      </c>
      <c r="W252" s="26"/>
      <c r="Y252" s="7"/>
    </row>
    <row r="253" spans="2:25" s="6" customFormat="1">
      <c r="B253" s="7"/>
      <c r="D253" s="22"/>
      <c r="E253" s="65">
        <f t="shared" si="23"/>
        <v>240</v>
      </c>
      <c r="F253" s="65" t="e">
        <f t="shared" si="18"/>
        <v>#N/A</v>
      </c>
      <c r="G253" s="65" t="e">
        <f t="shared" si="19"/>
        <v>#N/A</v>
      </c>
      <c r="H253" s="65">
        <f>_xlfn.IFNA(G253*T253*Sheet1!$B$14,0)</f>
        <v>0</v>
      </c>
      <c r="I253" s="24"/>
      <c r="J253" s="24"/>
      <c r="K253" s="24"/>
      <c r="L253" s="24"/>
      <c r="M253" s="47" t="str">
        <f t="shared" si="20"/>
        <v xml:space="preserve"> - </v>
      </c>
      <c r="N253" s="47" t="e">
        <f>VLOOKUP(M253,Sheet1!$B$31:$C$34,2,0)</f>
        <v>#N/A</v>
      </c>
      <c r="O253" s="25"/>
      <c r="P253" s="47">
        <f t="shared" si="21"/>
        <v>0</v>
      </c>
      <c r="Q253" s="47" t="str">
        <f t="shared" si="22"/>
        <v xml:space="preserve"> - </v>
      </c>
      <c r="R253" s="24"/>
      <c r="S253" s="50">
        <f>_xlfn.IFNA(VLOOKUP(Q253,Sheet1!$B$35:$C$38,2,0),0)</f>
        <v>0</v>
      </c>
      <c r="T253" s="25"/>
      <c r="U253" s="49">
        <f>_xlfn.IFNA(IF(O253&gt;=VLOOKUP(L253,Sheet1!$B$5:$C$6,2,0),1,(1/VLOOKUP(L253,Sheet1!$B$5:$C$6,2,0))*O253),0)</f>
        <v>0</v>
      </c>
      <c r="V253" s="48">
        <f>T253*U253*Sheet1!$B$14</f>
        <v>0</v>
      </c>
      <c r="W253" s="26"/>
      <c r="Y253" s="7"/>
    </row>
    <row r="254" spans="2:25" s="6" customFormat="1">
      <c r="B254" s="7"/>
      <c r="D254" s="22"/>
      <c r="E254" s="65">
        <f t="shared" si="23"/>
        <v>241</v>
      </c>
      <c r="F254" s="65" t="e">
        <f t="shared" si="18"/>
        <v>#N/A</v>
      </c>
      <c r="G254" s="65" t="e">
        <f t="shared" si="19"/>
        <v>#N/A</v>
      </c>
      <c r="H254" s="65">
        <f>_xlfn.IFNA(G254*T254*Sheet1!$B$14,0)</f>
        <v>0</v>
      </c>
      <c r="I254" s="24"/>
      <c r="J254" s="24"/>
      <c r="K254" s="24"/>
      <c r="L254" s="24"/>
      <c r="M254" s="47" t="str">
        <f t="shared" si="20"/>
        <v xml:space="preserve"> - </v>
      </c>
      <c r="N254" s="47" t="e">
        <f>VLOOKUP(M254,Sheet1!$B$31:$C$34,2,0)</f>
        <v>#N/A</v>
      </c>
      <c r="O254" s="25"/>
      <c r="P254" s="47">
        <f t="shared" si="21"/>
        <v>0</v>
      </c>
      <c r="Q254" s="47" t="str">
        <f t="shared" si="22"/>
        <v xml:space="preserve"> - </v>
      </c>
      <c r="R254" s="24"/>
      <c r="S254" s="50">
        <f>_xlfn.IFNA(VLOOKUP(Q254,Sheet1!$B$35:$C$38,2,0),0)</f>
        <v>0</v>
      </c>
      <c r="T254" s="25"/>
      <c r="U254" s="49">
        <f>_xlfn.IFNA(IF(O254&gt;=VLOOKUP(L254,Sheet1!$B$5:$C$6,2,0),1,(1/VLOOKUP(L254,Sheet1!$B$5:$C$6,2,0))*O254),0)</f>
        <v>0</v>
      </c>
      <c r="V254" s="48">
        <f>T254*U254*Sheet1!$B$14</f>
        <v>0</v>
      </c>
      <c r="W254" s="26"/>
      <c r="Y254" s="7"/>
    </row>
    <row r="255" spans="2:25" s="6" customFormat="1">
      <c r="B255" s="7"/>
      <c r="D255" s="22"/>
      <c r="E255" s="65">
        <f t="shared" si="23"/>
        <v>242</v>
      </c>
      <c r="F255" s="65" t="e">
        <f t="shared" si="18"/>
        <v>#N/A</v>
      </c>
      <c r="G255" s="65" t="e">
        <f t="shared" si="19"/>
        <v>#N/A</v>
      </c>
      <c r="H255" s="65">
        <f>_xlfn.IFNA(G255*T255*Sheet1!$B$14,0)</f>
        <v>0</v>
      </c>
      <c r="I255" s="24"/>
      <c r="J255" s="24"/>
      <c r="K255" s="24"/>
      <c r="L255" s="24"/>
      <c r="M255" s="47" t="str">
        <f t="shared" si="20"/>
        <v xml:space="preserve"> - </v>
      </c>
      <c r="N255" s="47" t="e">
        <f>VLOOKUP(M255,Sheet1!$B$31:$C$34,2,0)</f>
        <v>#N/A</v>
      </c>
      <c r="O255" s="25"/>
      <c r="P255" s="47">
        <f t="shared" si="21"/>
        <v>0</v>
      </c>
      <c r="Q255" s="47" t="str">
        <f t="shared" si="22"/>
        <v xml:space="preserve"> - </v>
      </c>
      <c r="R255" s="24"/>
      <c r="S255" s="50">
        <f>_xlfn.IFNA(VLOOKUP(Q255,Sheet1!$B$35:$C$38,2,0),0)</f>
        <v>0</v>
      </c>
      <c r="T255" s="25"/>
      <c r="U255" s="49">
        <f>_xlfn.IFNA(IF(O255&gt;=VLOOKUP(L255,Sheet1!$B$5:$C$6,2,0),1,(1/VLOOKUP(L255,Sheet1!$B$5:$C$6,2,0))*O255),0)</f>
        <v>0</v>
      </c>
      <c r="V255" s="48">
        <f>T255*U255*Sheet1!$B$14</f>
        <v>0</v>
      </c>
      <c r="W255" s="26"/>
      <c r="Y255" s="7"/>
    </row>
    <row r="256" spans="2:25" s="6" customFormat="1">
      <c r="B256" s="7"/>
      <c r="D256" s="22"/>
      <c r="E256" s="65">
        <f t="shared" si="23"/>
        <v>243</v>
      </c>
      <c r="F256" s="65" t="e">
        <f t="shared" si="18"/>
        <v>#N/A</v>
      </c>
      <c r="G256" s="65" t="e">
        <f t="shared" si="19"/>
        <v>#N/A</v>
      </c>
      <c r="H256" s="65">
        <f>_xlfn.IFNA(G256*T256*Sheet1!$B$14,0)</f>
        <v>0</v>
      </c>
      <c r="I256" s="24"/>
      <c r="J256" s="24"/>
      <c r="K256" s="24"/>
      <c r="L256" s="24"/>
      <c r="M256" s="47" t="str">
        <f t="shared" si="20"/>
        <v xml:space="preserve"> - </v>
      </c>
      <c r="N256" s="47" t="e">
        <f>VLOOKUP(M256,Sheet1!$B$31:$C$34,2,0)</f>
        <v>#N/A</v>
      </c>
      <c r="O256" s="25"/>
      <c r="P256" s="47">
        <f t="shared" si="21"/>
        <v>0</v>
      </c>
      <c r="Q256" s="47" t="str">
        <f t="shared" si="22"/>
        <v xml:space="preserve"> - </v>
      </c>
      <c r="R256" s="24"/>
      <c r="S256" s="50">
        <f>_xlfn.IFNA(VLOOKUP(Q256,Sheet1!$B$35:$C$38,2,0),0)</f>
        <v>0</v>
      </c>
      <c r="T256" s="25"/>
      <c r="U256" s="49">
        <f>_xlfn.IFNA(IF(O256&gt;=VLOOKUP(L256,Sheet1!$B$5:$C$6,2,0),1,(1/VLOOKUP(L256,Sheet1!$B$5:$C$6,2,0))*O256),0)</f>
        <v>0</v>
      </c>
      <c r="V256" s="48">
        <f>T256*U256*Sheet1!$B$14</f>
        <v>0</v>
      </c>
      <c r="W256" s="26"/>
      <c r="Y256" s="7"/>
    </row>
    <row r="257" spans="2:25" s="6" customFormat="1">
      <c r="B257" s="7"/>
      <c r="D257" s="22"/>
      <c r="E257" s="65">
        <f t="shared" si="23"/>
        <v>244</v>
      </c>
      <c r="F257" s="65" t="e">
        <f t="shared" si="18"/>
        <v>#N/A</v>
      </c>
      <c r="G257" s="65" t="e">
        <f t="shared" si="19"/>
        <v>#N/A</v>
      </c>
      <c r="H257" s="65">
        <f>_xlfn.IFNA(G257*T257*Sheet1!$B$14,0)</f>
        <v>0</v>
      </c>
      <c r="I257" s="24"/>
      <c r="J257" s="24"/>
      <c r="K257" s="24"/>
      <c r="L257" s="24"/>
      <c r="M257" s="47" t="str">
        <f t="shared" si="20"/>
        <v xml:space="preserve"> - </v>
      </c>
      <c r="N257" s="47" t="e">
        <f>VLOOKUP(M257,Sheet1!$B$31:$C$34,2,0)</f>
        <v>#N/A</v>
      </c>
      <c r="O257" s="25"/>
      <c r="P257" s="47">
        <f t="shared" si="21"/>
        <v>0</v>
      </c>
      <c r="Q257" s="47" t="str">
        <f t="shared" si="22"/>
        <v xml:space="preserve"> - </v>
      </c>
      <c r="R257" s="24"/>
      <c r="S257" s="50">
        <f>_xlfn.IFNA(VLOOKUP(Q257,Sheet1!$B$35:$C$38,2,0),0)</f>
        <v>0</v>
      </c>
      <c r="T257" s="25"/>
      <c r="U257" s="49">
        <f>_xlfn.IFNA(IF(O257&gt;=VLOOKUP(L257,Sheet1!$B$5:$C$6,2,0),1,(1/VLOOKUP(L257,Sheet1!$B$5:$C$6,2,0))*O257),0)</f>
        <v>0</v>
      </c>
      <c r="V257" s="48">
        <f>T257*U257*Sheet1!$B$14</f>
        <v>0</v>
      </c>
      <c r="W257" s="26"/>
      <c r="Y257" s="7"/>
    </row>
    <row r="258" spans="2:25" s="6" customFormat="1">
      <c r="B258" s="7"/>
      <c r="D258" s="22"/>
      <c r="E258" s="65">
        <f t="shared" si="23"/>
        <v>245</v>
      </c>
      <c r="F258" s="65" t="e">
        <f t="shared" si="18"/>
        <v>#N/A</v>
      </c>
      <c r="G258" s="65" t="e">
        <f t="shared" si="19"/>
        <v>#N/A</v>
      </c>
      <c r="H258" s="65">
        <f>_xlfn.IFNA(G258*T258*Sheet1!$B$14,0)</f>
        <v>0</v>
      </c>
      <c r="I258" s="24"/>
      <c r="J258" s="24"/>
      <c r="K258" s="24"/>
      <c r="L258" s="24"/>
      <c r="M258" s="47" t="str">
        <f t="shared" si="20"/>
        <v xml:space="preserve"> - </v>
      </c>
      <c r="N258" s="47" t="e">
        <f>VLOOKUP(M258,Sheet1!$B$31:$C$34,2,0)</f>
        <v>#N/A</v>
      </c>
      <c r="O258" s="25"/>
      <c r="P258" s="47">
        <f t="shared" si="21"/>
        <v>0</v>
      </c>
      <c r="Q258" s="47" t="str">
        <f t="shared" si="22"/>
        <v xml:space="preserve"> - </v>
      </c>
      <c r="R258" s="24"/>
      <c r="S258" s="50">
        <f>_xlfn.IFNA(VLOOKUP(Q258,Sheet1!$B$35:$C$38,2,0),0)</f>
        <v>0</v>
      </c>
      <c r="T258" s="25"/>
      <c r="U258" s="49">
        <f>_xlfn.IFNA(IF(O258&gt;=VLOOKUP(L258,Sheet1!$B$5:$C$6,2,0),1,(1/VLOOKUP(L258,Sheet1!$B$5:$C$6,2,0))*O258),0)</f>
        <v>0</v>
      </c>
      <c r="V258" s="48">
        <f>T258*U258*Sheet1!$B$14</f>
        <v>0</v>
      </c>
      <c r="W258" s="26"/>
      <c r="Y258" s="7"/>
    </row>
    <row r="259" spans="2:25" s="6" customFormat="1">
      <c r="B259" s="7"/>
      <c r="D259" s="22"/>
      <c r="E259" s="65">
        <f t="shared" si="23"/>
        <v>246</v>
      </c>
      <c r="F259" s="65" t="e">
        <f t="shared" si="18"/>
        <v>#N/A</v>
      </c>
      <c r="G259" s="65" t="e">
        <f t="shared" si="19"/>
        <v>#N/A</v>
      </c>
      <c r="H259" s="65">
        <f>_xlfn.IFNA(G259*T259*Sheet1!$B$14,0)</f>
        <v>0</v>
      </c>
      <c r="I259" s="24"/>
      <c r="J259" s="24"/>
      <c r="K259" s="24"/>
      <c r="L259" s="24"/>
      <c r="M259" s="47" t="str">
        <f t="shared" si="20"/>
        <v xml:space="preserve"> - </v>
      </c>
      <c r="N259" s="47" t="e">
        <f>VLOOKUP(M259,Sheet1!$B$31:$C$34,2,0)</f>
        <v>#N/A</v>
      </c>
      <c r="O259" s="25"/>
      <c r="P259" s="47">
        <f t="shared" si="21"/>
        <v>0</v>
      </c>
      <c r="Q259" s="47" t="str">
        <f t="shared" si="22"/>
        <v xml:space="preserve"> - </v>
      </c>
      <c r="R259" s="24"/>
      <c r="S259" s="50">
        <f>_xlfn.IFNA(VLOOKUP(Q259,Sheet1!$B$35:$C$38,2,0),0)</f>
        <v>0</v>
      </c>
      <c r="T259" s="25"/>
      <c r="U259" s="49">
        <f>_xlfn.IFNA(IF(O259&gt;=VLOOKUP(L259,Sheet1!$B$5:$C$6,2,0),1,(1/VLOOKUP(L259,Sheet1!$B$5:$C$6,2,0))*O259),0)</f>
        <v>0</v>
      </c>
      <c r="V259" s="48">
        <f>T259*U259*Sheet1!$B$14</f>
        <v>0</v>
      </c>
      <c r="W259" s="26"/>
      <c r="Y259" s="7"/>
    </row>
    <row r="260" spans="2:25" s="6" customFormat="1">
      <c r="B260" s="7"/>
      <c r="D260" s="22"/>
      <c r="E260" s="65">
        <f t="shared" si="23"/>
        <v>247</v>
      </c>
      <c r="F260" s="65" t="e">
        <f t="shared" si="18"/>
        <v>#N/A</v>
      </c>
      <c r="G260" s="65" t="e">
        <f t="shared" si="19"/>
        <v>#N/A</v>
      </c>
      <c r="H260" s="65">
        <f>_xlfn.IFNA(G260*T260*Sheet1!$B$14,0)</f>
        <v>0</v>
      </c>
      <c r="I260" s="24"/>
      <c r="J260" s="24"/>
      <c r="K260" s="24"/>
      <c r="L260" s="24"/>
      <c r="M260" s="47" t="str">
        <f t="shared" si="20"/>
        <v xml:space="preserve"> - </v>
      </c>
      <c r="N260" s="47" t="e">
        <f>VLOOKUP(M260,Sheet1!$B$31:$C$34,2,0)</f>
        <v>#N/A</v>
      </c>
      <c r="O260" s="25"/>
      <c r="P260" s="47">
        <f t="shared" si="21"/>
        <v>0</v>
      </c>
      <c r="Q260" s="47" t="str">
        <f t="shared" si="22"/>
        <v xml:space="preserve"> - </v>
      </c>
      <c r="R260" s="24"/>
      <c r="S260" s="50">
        <f>_xlfn.IFNA(VLOOKUP(Q260,Sheet1!$B$35:$C$38,2,0),0)</f>
        <v>0</v>
      </c>
      <c r="T260" s="25"/>
      <c r="U260" s="49">
        <f>_xlfn.IFNA(IF(O260&gt;=VLOOKUP(L260,Sheet1!$B$5:$C$6,2,0),1,(1/VLOOKUP(L260,Sheet1!$B$5:$C$6,2,0))*O260),0)</f>
        <v>0</v>
      </c>
      <c r="V260" s="48">
        <f>T260*U260*Sheet1!$B$14</f>
        <v>0</v>
      </c>
      <c r="W260" s="26"/>
      <c r="Y260" s="7"/>
    </row>
    <row r="261" spans="2:25" s="6" customFormat="1">
      <c r="B261" s="7"/>
      <c r="D261" s="22"/>
      <c r="E261" s="65">
        <f t="shared" si="23"/>
        <v>248</v>
      </c>
      <c r="F261" s="65" t="e">
        <f t="shared" si="18"/>
        <v>#N/A</v>
      </c>
      <c r="G261" s="65" t="e">
        <f t="shared" si="19"/>
        <v>#N/A</v>
      </c>
      <c r="H261" s="65">
        <f>_xlfn.IFNA(G261*T261*Sheet1!$B$14,0)</f>
        <v>0</v>
      </c>
      <c r="I261" s="24"/>
      <c r="J261" s="24"/>
      <c r="K261" s="24"/>
      <c r="L261" s="24"/>
      <c r="M261" s="47" t="str">
        <f t="shared" si="20"/>
        <v xml:space="preserve"> - </v>
      </c>
      <c r="N261" s="47" t="e">
        <f>VLOOKUP(M261,Sheet1!$B$31:$C$34,2,0)</f>
        <v>#N/A</v>
      </c>
      <c r="O261" s="25"/>
      <c r="P261" s="47">
        <f t="shared" si="21"/>
        <v>0</v>
      </c>
      <c r="Q261" s="47" t="str">
        <f t="shared" si="22"/>
        <v xml:space="preserve"> - </v>
      </c>
      <c r="R261" s="24"/>
      <c r="S261" s="50">
        <f>_xlfn.IFNA(VLOOKUP(Q261,Sheet1!$B$35:$C$38,2,0),0)</f>
        <v>0</v>
      </c>
      <c r="T261" s="25"/>
      <c r="U261" s="49">
        <f>_xlfn.IFNA(IF(O261&gt;=VLOOKUP(L261,Sheet1!$B$5:$C$6,2,0),1,(1/VLOOKUP(L261,Sheet1!$B$5:$C$6,2,0))*O261),0)</f>
        <v>0</v>
      </c>
      <c r="V261" s="48">
        <f>T261*U261*Sheet1!$B$14</f>
        <v>0</v>
      </c>
      <c r="W261" s="26"/>
      <c r="Y261" s="7"/>
    </row>
    <row r="262" spans="2:25" s="6" customFormat="1">
      <c r="B262" s="7"/>
      <c r="D262" s="22"/>
      <c r="E262" s="65">
        <f t="shared" si="23"/>
        <v>249</v>
      </c>
      <c r="F262" s="65" t="e">
        <f t="shared" si="18"/>
        <v>#N/A</v>
      </c>
      <c r="G262" s="65" t="e">
        <f t="shared" si="19"/>
        <v>#N/A</v>
      </c>
      <c r="H262" s="65">
        <f>_xlfn.IFNA(G262*T262*Sheet1!$B$14,0)</f>
        <v>0</v>
      </c>
      <c r="I262" s="24"/>
      <c r="J262" s="24"/>
      <c r="K262" s="24"/>
      <c r="L262" s="24"/>
      <c r="M262" s="47" t="str">
        <f t="shared" si="20"/>
        <v xml:space="preserve"> - </v>
      </c>
      <c r="N262" s="47" t="e">
        <f>VLOOKUP(M262,Sheet1!$B$31:$C$34,2,0)</f>
        <v>#N/A</v>
      </c>
      <c r="O262" s="25"/>
      <c r="P262" s="47">
        <f t="shared" si="21"/>
        <v>0</v>
      </c>
      <c r="Q262" s="47" t="str">
        <f t="shared" si="22"/>
        <v xml:space="preserve"> - </v>
      </c>
      <c r="R262" s="24"/>
      <c r="S262" s="50">
        <f>_xlfn.IFNA(VLOOKUP(Q262,Sheet1!$B$35:$C$38,2,0),0)</f>
        <v>0</v>
      </c>
      <c r="T262" s="25"/>
      <c r="U262" s="49">
        <f>_xlfn.IFNA(IF(O262&gt;=VLOOKUP(L262,Sheet1!$B$5:$C$6,2,0),1,(1/VLOOKUP(L262,Sheet1!$B$5:$C$6,2,0))*O262),0)</f>
        <v>0</v>
      </c>
      <c r="V262" s="48">
        <f>T262*U262*Sheet1!$B$14</f>
        <v>0</v>
      </c>
      <c r="W262" s="26"/>
      <c r="Y262" s="7"/>
    </row>
    <row r="263" spans="2:25" s="6" customFormat="1">
      <c r="B263" s="7"/>
      <c r="D263" s="22"/>
      <c r="E263" s="65">
        <f t="shared" si="23"/>
        <v>250</v>
      </c>
      <c r="F263" s="65" t="e">
        <f t="shared" si="18"/>
        <v>#N/A</v>
      </c>
      <c r="G263" s="65" t="e">
        <f t="shared" si="19"/>
        <v>#N/A</v>
      </c>
      <c r="H263" s="65">
        <f>_xlfn.IFNA(G263*T263*Sheet1!$B$14,0)</f>
        <v>0</v>
      </c>
      <c r="I263" s="24"/>
      <c r="J263" s="24"/>
      <c r="K263" s="24"/>
      <c r="L263" s="24"/>
      <c r="M263" s="47" t="str">
        <f t="shared" si="20"/>
        <v xml:space="preserve"> - </v>
      </c>
      <c r="N263" s="47" t="e">
        <f>VLOOKUP(M263,Sheet1!$B$31:$C$34,2,0)</f>
        <v>#N/A</v>
      </c>
      <c r="O263" s="25"/>
      <c r="P263" s="47">
        <f t="shared" si="21"/>
        <v>0</v>
      </c>
      <c r="Q263" s="47" t="str">
        <f t="shared" si="22"/>
        <v xml:space="preserve"> - </v>
      </c>
      <c r="R263" s="24"/>
      <c r="S263" s="50">
        <f>_xlfn.IFNA(VLOOKUP(Q263,Sheet1!$B$35:$C$38,2,0),0)</f>
        <v>0</v>
      </c>
      <c r="T263" s="25"/>
      <c r="U263" s="49">
        <f>_xlfn.IFNA(IF(O263&gt;=VLOOKUP(L263,Sheet1!$B$5:$C$6,2,0),1,(1/VLOOKUP(L263,Sheet1!$B$5:$C$6,2,0))*O263),0)</f>
        <v>0</v>
      </c>
      <c r="V263" s="48">
        <f>T263*U263*Sheet1!$B$14</f>
        <v>0</v>
      </c>
      <c r="W263" s="26"/>
      <c r="Y263" s="7"/>
    </row>
    <row r="264" spans="2:25" s="6" customFormat="1">
      <c r="B264" s="7"/>
      <c r="D264" s="22"/>
      <c r="E264" s="65">
        <f t="shared" si="23"/>
        <v>251</v>
      </c>
      <c r="F264" s="65" t="e">
        <f t="shared" si="18"/>
        <v>#N/A</v>
      </c>
      <c r="G264" s="65" t="e">
        <f t="shared" si="19"/>
        <v>#N/A</v>
      </c>
      <c r="H264" s="65">
        <f>_xlfn.IFNA(G264*T264*Sheet1!$B$14,0)</f>
        <v>0</v>
      </c>
      <c r="I264" s="24"/>
      <c r="J264" s="24"/>
      <c r="K264" s="24"/>
      <c r="L264" s="24"/>
      <c r="M264" s="47" t="str">
        <f t="shared" si="20"/>
        <v xml:space="preserve"> - </v>
      </c>
      <c r="N264" s="47" t="e">
        <f>VLOOKUP(M264,Sheet1!$B$31:$C$34,2,0)</f>
        <v>#N/A</v>
      </c>
      <c r="O264" s="25"/>
      <c r="P264" s="47">
        <f t="shared" si="21"/>
        <v>0</v>
      </c>
      <c r="Q264" s="47" t="str">
        <f t="shared" si="22"/>
        <v xml:space="preserve"> - </v>
      </c>
      <c r="R264" s="24"/>
      <c r="S264" s="50">
        <f>_xlfn.IFNA(VLOOKUP(Q264,Sheet1!$B$35:$C$38,2,0),0)</f>
        <v>0</v>
      </c>
      <c r="T264" s="25"/>
      <c r="U264" s="49">
        <f>_xlfn.IFNA(IF(O264&gt;=VLOOKUP(L264,Sheet1!$B$5:$C$6,2,0),1,(1/VLOOKUP(L264,Sheet1!$B$5:$C$6,2,0))*O264),0)</f>
        <v>0</v>
      </c>
      <c r="V264" s="48">
        <f>T264*U264*Sheet1!$B$14</f>
        <v>0</v>
      </c>
      <c r="W264" s="26"/>
      <c r="Y264" s="7"/>
    </row>
    <row r="265" spans="2:25" s="6" customFormat="1">
      <c r="B265" s="7"/>
      <c r="D265" s="22"/>
      <c r="E265" s="65">
        <f t="shared" si="23"/>
        <v>252</v>
      </c>
      <c r="F265" s="65" t="e">
        <f t="shared" si="18"/>
        <v>#N/A</v>
      </c>
      <c r="G265" s="65" t="e">
        <f t="shared" si="19"/>
        <v>#N/A</v>
      </c>
      <c r="H265" s="65">
        <f>_xlfn.IFNA(G265*T265*Sheet1!$B$14,0)</f>
        <v>0</v>
      </c>
      <c r="I265" s="24"/>
      <c r="J265" s="24"/>
      <c r="K265" s="24"/>
      <c r="L265" s="24"/>
      <c r="M265" s="47" t="str">
        <f t="shared" si="20"/>
        <v xml:space="preserve"> - </v>
      </c>
      <c r="N265" s="47" t="e">
        <f>VLOOKUP(M265,Sheet1!$B$31:$C$34,2,0)</f>
        <v>#N/A</v>
      </c>
      <c r="O265" s="25"/>
      <c r="P265" s="47">
        <f t="shared" si="21"/>
        <v>0</v>
      </c>
      <c r="Q265" s="47" t="str">
        <f t="shared" si="22"/>
        <v xml:space="preserve"> - </v>
      </c>
      <c r="R265" s="24"/>
      <c r="S265" s="50">
        <f>_xlfn.IFNA(VLOOKUP(Q265,Sheet1!$B$35:$C$38,2,0),0)</f>
        <v>0</v>
      </c>
      <c r="T265" s="25"/>
      <c r="U265" s="49">
        <f>_xlfn.IFNA(IF(O265&gt;=VLOOKUP(L265,Sheet1!$B$5:$C$6,2,0),1,(1/VLOOKUP(L265,Sheet1!$B$5:$C$6,2,0))*O265),0)</f>
        <v>0</v>
      </c>
      <c r="V265" s="48">
        <f>T265*U265*Sheet1!$B$14</f>
        <v>0</v>
      </c>
      <c r="W265" s="26"/>
      <c r="Y265" s="7"/>
    </row>
    <row r="266" spans="2:25" s="6" customFormat="1">
      <c r="B266" s="7"/>
      <c r="D266" s="22"/>
      <c r="E266" s="65">
        <f t="shared" si="23"/>
        <v>253</v>
      </c>
      <c r="F266" s="65" t="e">
        <f t="shared" si="18"/>
        <v>#N/A</v>
      </c>
      <c r="G266" s="65" t="e">
        <f t="shared" si="19"/>
        <v>#N/A</v>
      </c>
      <c r="H266" s="65">
        <f>_xlfn.IFNA(G266*T266*Sheet1!$B$14,0)</f>
        <v>0</v>
      </c>
      <c r="I266" s="24"/>
      <c r="J266" s="24"/>
      <c r="K266" s="24"/>
      <c r="L266" s="24"/>
      <c r="M266" s="47" t="str">
        <f t="shared" si="20"/>
        <v xml:space="preserve"> - </v>
      </c>
      <c r="N266" s="47" t="e">
        <f>VLOOKUP(M266,Sheet1!$B$31:$C$34,2,0)</f>
        <v>#N/A</v>
      </c>
      <c r="O266" s="25"/>
      <c r="P266" s="47">
        <f t="shared" si="21"/>
        <v>0</v>
      </c>
      <c r="Q266" s="47" t="str">
        <f t="shared" si="22"/>
        <v xml:space="preserve"> - </v>
      </c>
      <c r="R266" s="24"/>
      <c r="S266" s="50">
        <f>_xlfn.IFNA(VLOOKUP(Q266,Sheet1!$B$35:$C$38,2,0),0)</f>
        <v>0</v>
      </c>
      <c r="T266" s="25"/>
      <c r="U266" s="49">
        <f>_xlfn.IFNA(IF(O266&gt;=VLOOKUP(L266,Sheet1!$B$5:$C$6,2,0),1,(1/VLOOKUP(L266,Sheet1!$B$5:$C$6,2,0))*O266),0)</f>
        <v>0</v>
      </c>
      <c r="V266" s="48">
        <f>T266*U266*Sheet1!$B$14</f>
        <v>0</v>
      </c>
      <c r="W266" s="26"/>
      <c r="Y266" s="7"/>
    </row>
    <row r="267" spans="2:25" s="6" customFormat="1">
      <c r="B267" s="7"/>
      <c r="D267" s="22"/>
      <c r="E267" s="65">
        <f t="shared" si="23"/>
        <v>254</v>
      </c>
      <c r="F267" s="65" t="e">
        <f t="shared" si="18"/>
        <v>#N/A</v>
      </c>
      <c r="G267" s="65" t="e">
        <f t="shared" si="19"/>
        <v>#N/A</v>
      </c>
      <c r="H267" s="65">
        <f>_xlfn.IFNA(G267*T267*Sheet1!$B$14,0)</f>
        <v>0</v>
      </c>
      <c r="I267" s="24"/>
      <c r="J267" s="24"/>
      <c r="K267" s="24"/>
      <c r="L267" s="24"/>
      <c r="M267" s="47" t="str">
        <f t="shared" si="20"/>
        <v xml:space="preserve"> - </v>
      </c>
      <c r="N267" s="47" t="e">
        <f>VLOOKUP(M267,Sheet1!$B$31:$C$34,2,0)</f>
        <v>#N/A</v>
      </c>
      <c r="O267" s="25"/>
      <c r="P267" s="47">
        <f t="shared" si="21"/>
        <v>0</v>
      </c>
      <c r="Q267" s="47" t="str">
        <f t="shared" si="22"/>
        <v xml:space="preserve"> - </v>
      </c>
      <c r="R267" s="24"/>
      <c r="S267" s="50">
        <f>_xlfn.IFNA(VLOOKUP(Q267,Sheet1!$B$35:$C$38,2,0),0)</f>
        <v>0</v>
      </c>
      <c r="T267" s="25"/>
      <c r="U267" s="49">
        <f>_xlfn.IFNA(IF(O267&gt;=VLOOKUP(L267,Sheet1!$B$5:$C$6,2,0),1,(1/VLOOKUP(L267,Sheet1!$B$5:$C$6,2,0))*O267),0)</f>
        <v>0</v>
      </c>
      <c r="V267" s="48">
        <f>T267*U267*Sheet1!$B$14</f>
        <v>0</v>
      </c>
      <c r="W267" s="26"/>
      <c r="Y267" s="7"/>
    </row>
    <row r="268" spans="2:25" s="6" customFormat="1">
      <c r="B268" s="7"/>
      <c r="D268" s="22"/>
      <c r="E268" s="65">
        <f t="shared" si="23"/>
        <v>255</v>
      </c>
      <c r="F268" s="65" t="e">
        <f t="shared" si="18"/>
        <v>#N/A</v>
      </c>
      <c r="G268" s="65" t="e">
        <f t="shared" si="19"/>
        <v>#N/A</v>
      </c>
      <c r="H268" s="65">
        <f>_xlfn.IFNA(G268*T268*Sheet1!$B$14,0)</f>
        <v>0</v>
      </c>
      <c r="I268" s="24"/>
      <c r="J268" s="24"/>
      <c r="K268" s="24"/>
      <c r="L268" s="24"/>
      <c r="M268" s="47" t="str">
        <f t="shared" si="20"/>
        <v xml:space="preserve"> - </v>
      </c>
      <c r="N268" s="47" t="e">
        <f>VLOOKUP(M268,Sheet1!$B$31:$C$34,2,0)</f>
        <v>#N/A</v>
      </c>
      <c r="O268" s="25"/>
      <c r="P268" s="47">
        <f t="shared" si="21"/>
        <v>0</v>
      </c>
      <c r="Q268" s="47" t="str">
        <f t="shared" si="22"/>
        <v xml:space="preserve"> - </v>
      </c>
      <c r="R268" s="24"/>
      <c r="S268" s="50">
        <f>_xlfn.IFNA(VLOOKUP(Q268,Sheet1!$B$35:$C$38,2,0),0)</f>
        <v>0</v>
      </c>
      <c r="T268" s="25"/>
      <c r="U268" s="49">
        <f>_xlfn.IFNA(IF(O268&gt;=VLOOKUP(L268,Sheet1!$B$5:$C$6,2,0),1,(1/VLOOKUP(L268,Sheet1!$B$5:$C$6,2,0))*O268),0)</f>
        <v>0</v>
      </c>
      <c r="V268" s="48">
        <f>T268*U268*Sheet1!$B$14</f>
        <v>0</v>
      </c>
      <c r="W268" s="26"/>
      <c r="Y268" s="7"/>
    </row>
    <row r="269" spans="2:25" s="6" customFormat="1">
      <c r="B269" s="7"/>
      <c r="D269" s="22"/>
      <c r="E269" s="65">
        <f t="shared" si="23"/>
        <v>256</v>
      </c>
      <c r="F269" s="65" t="e">
        <f t="shared" si="18"/>
        <v>#N/A</v>
      </c>
      <c r="G269" s="65" t="e">
        <f t="shared" si="19"/>
        <v>#N/A</v>
      </c>
      <c r="H269" s="65">
        <f>_xlfn.IFNA(G269*T269*Sheet1!$B$14,0)</f>
        <v>0</v>
      </c>
      <c r="I269" s="24"/>
      <c r="J269" s="24"/>
      <c r="K269" s="24"/>
      <c r="L269" s="24"/>
      <c r="M269" s="47" t="str">
        <f t="shared" si="20"/>
        <v xml:space="preserve"> - </v>
      </c>
      <c r="N269" s="47" t="e">
        <f>VLOOKUP(M269,Sheet1!$B$31:$C$34,2,0)</f>
        <v>#N/A</v>
      </c>
      <c r="O269" s="25"/>
      <c r="P269" s="47">
        <f t="shared" si="21"/>
        <v>0</v>
      </c>
      <c r="Q269" s="47" t="str">
        <f t="shared" si="22"/>
        <v xml:space="preserve"> - </v>
      </c>
      <c r="R269" s="24"/>
      <c r="S269" s="50">
        <f>_xlfn.IFNA(VLOOKUP(Q269,Sheet1!$B$35:$C$38,2,0),0)</f>
        <v>0</v>
      </c>
      <c r="T269" s="25"/>
      <c r="U269" s="49">
        <f>_xlfn.IFNA(IF(O269&gt;=VLOOKUP(L269,Sheet1!$B$5:$C$6,2,0),1,(1/VLOOKUP(L269,Sheet1!$B$5:$C$6,2,0))*O269),0)</f>
        <v>0</v>
      </c>
      <c r="V269" s="48">
        <f>T269*U269*Sheet1!$B$14</f>
        <v>0</v>
      </c>
      <c r="W269" s="26"/>
      <c r="Y269" s="7"/>
    </row>
    <row r="270" spans="2:25" s="6" customFormat="1">
      <c r="B270" s="7"/>
      <c r="D270" s="22"/>
      <c r="E270" s="65">
        <f t="shared" si="23"/>
        <v>257</v>
      </c>
      <c r="F270" s="65" t="e">
        <f t="shared" si="18"/>
        <v>#N/A</v>
      </c>
      <c r="G270" s="65" t="e">
        <f t="shared" si="19"/>
        <v>#N/A</v>
      </c>
      <c r="H270" s="65">
        <f>_xlfn.IFNA(G270*T270*Sheet1!$B$14,0)</f>
        <v>0</v>
      </c>
      <c r="I270" s="24"/>
      <c r="J270" s="24"/>
      <c r="K270" s="24"/>
      <c r="L270" s="24"/>
      <c r="M270" s="47" t="str">
        <f t="shared" si="20"/>
        <v xml:space="preserve"> - </v>
      </c>
      <c r="N270" s="47" t="e">
        <f>VLOOKUP(M270,Sheet1!$B$31:$C$34,2,0)</f>
        <v>#N/A</v>
      </c>
      <c r="O270" s="25"/>
      <c r="P270" s="47">
        <f t="shared" si="21"/>
        <v>0</v>
      </c>
      <c r="Q270" s="47" t="str">
        <f t="shared" si="22"/>
        <v xml:space="preserve"> - </v>
      </c>
      <c r="R270" s="24"/>
      <c r="S270" s="50">
        <f>_xlfn.IFNA(VLOOKUP(Q270,Sheet1!$B$35:$C$38,2,0),0)</f>
        <v>0</v>
      </c>
      <c r="T270" s="25"/>
      <c r="U270" s="49">
        <f>_xlfn.IFNA(IF(O270&gt;=VLOOKUP(L270,Sheet1!$B$5:$C$6,2,0),1,(1/VLOOKUP(L270,Sheet1!$B$5:$C$6,2,0))*O270),0)</f>
        <v>0</v>
      </c>
      <c r="V270" s="48">
        <f>T270*U270*Sheet1!$B$14</f>
        <v>0</v>
      </c>
      <c r="W270" s="26"/>
      <c r="Y270" s="7"/>
    </row>
    <row r="271" spans="2:25" s="6" customFormat="1">
      <c r="B271" s="7"/>
      <c r="D271" s="22"/>
      <c r="E271" s="65">
        <f t="shared" si="23"/>
        <v>258</v>
      </c>
      <c r="F271" s="65" t="e">
        <f t="shared" ref="F271:F300" si="24">MATCH(D271,$D$14:$D$300,0)</f>
        <v>#N/A</v>
      </c>
      <c r="G271" s="65" t="e">
        <f t="shared" ref="G271:G300" si="25">IF(IF(E271=F271,SUMIF($D$14:$D$300,D271,$U$14:$U$300),0)&gt;1,1,IF(E271=F271,SUMIF($D$14:$D$300,D271,$U$14:$U$300),0))</f>
        <v>#N/A</v>
      </c>
      <c r="H271" s="65">
        <f>_xlfn.IFNA(G271*T271*Sheet1!$B$14,0)</f>
        <v>0</v>
      </c>
      <c r="I271" s="24"/>
      <c r="J271" s="24"/>
      <c r="K271" s="24"/>
      <c r="L271" s="24"/>
      <c r="M271" s="47" t="str">
        <f t="shared" ref="M271:M300" si="26">K271&amp;" - "&amp;L271</f>
        <v xml:space="preserve"> - </v>
      </c>
      <c r="N271" s="47" t="e">
        <f>VLOOKUP(M271,Sheet1!$B$31:$C$34,2,0)</f>
        <v>#N/A</v>
      </c>
      <c r="O271" s="25"/>
      <c r="P271" s="47">
        <f t="shared" ref="P271:P300" si="27">_xlfn.IFNA(N271*O271,0)</f>
        <v>0</v>
      </c>
      <c r="Q271" s="47" t="str">
        <f t="shared" ref="Q271:Q300" si="28">K271&amp;" - "&amp;R271</f>
        <v xml:space="preserve"> - </v>
      </c>
      <c r="R271" s="24"/>
      <c r="S271" s="50">
        <f>_xlfn.IFNA(VLOOKUP(Q271,Sheet1!$B$35:$C$38,2,0),0)</f>
        <v>0</v>
      </c>
      <c r="T271" s="25"/>
      <c r="U271" s="49">
        <f>_xlfn.IFNA(IF(O271&gt;=VLOOKUP(L271,Sheet1!$B$5:$C$6,2,0),1,(1/VLOOKUP(L271,Sheet1!$B$5:$C$6,2,0))*O271),0)</f>
        <v>0</v>
      </c>
      <c r="V271" s="48">
        <f>T271*U271*Sheet1!$B$14</f>
        <v>0</v>
      </c>
      <c r="W271" s="26"/>
      <c r="Y271" s="7"/>
    </row>
    <row r="272" spans="2:25" s="6" customFormat="1">
      <c r="B272" s="7"/>
      <c r="D272" s="22"/>
      <c r="E272" s="65">
        <f t="shared" ref="E272:E300" si="29">E271+1</f>
        <v>259</v>
      </c>
      <c r="F272" s="65" t="e">
        <f t="shared" si="24"/>
        <v>#N/A</v>
      </c>
      <c r="G272" s="65" t="e">
        <f t="shared" si="25"/>
        <v>#N/A</v>
      </c>
      <c r="H272" s="65">
        <f>_xlfn.IFNA(G272*T272*Sheet1!$B$14,0)</f>
        <v>0</v>
      </c>
      <c r="I272" s="24"/>
      <c r="J272" s="24"/>
      <c r="K272" s="24"/>
      <c r="L272" s="24"/>
      <c r="M272" s="47" t="str">
        <f t="shared" si="26"/>
        <v xml:space="preserve"> - </v>
      </c>
      <c r="N272" s="47" t="e">
        <f>VLOOKUP(M272,Sheet1!$B$31:$C$34,2,0)</f>
        <v>#N/A</v>
      </c>
      <c r="O272" s="25"/>
      <c r="P272" s="47">
        <f t="shared" si="27"/>
        <v>0</v>
      </c>
      <c r="Q272" s="47" t="str">
        <f t="shared" si="28"/>
        <v xml:space="preserve"> - </v>
      </c>
      <c r="R272" s="24"/>
      <c r="S272" s="50">
        <f>_xlfn.IFNA(VLOOKUP(Q272,Sheet1!$B$35:$C$38,2,0),0)</f>
        <v>0</v>
      </c>
      <c r="T272" s="25"/>
      <c r="U272" s="49">
        <f>_xlfn.IFNA(IF(O272&gt;=VLOOKUP(L272,Sheet1!$B$5:$C$6,2,0),1,(1/VLOOKUP(L272,Sheet1!$B$5:$C$6,2,0))*O272),0)</f>
        <v>0</v>
      </c>
      <c r="V272" s="48">
        <f>T272*U272*Sheet1!$B$14</f>
        <v>0</v>
      </c>
      <c r="W272" s="26"/>
      <c r="Y272" s="7"/>
    </row>
    <row r="273" spans="2:25" s="6" customFormat="1">
      <c r="B273" s="7"/>
      <c r="D273" s="22"/>
      <c r="E273" s="65">
        <f t="shared" si="29"/>
        <v>260</v>
      </c>
      <c r="F273" s="65" t="e">
        <f t="shared" si="24"/>
        <v>#N/A</v>
      </c>
      <c r="G273" s="65" t="e">
        <f t="shared" si="25"/>
        <v>#N/A</v>
      </c>
      <c r="H273" s="65">
        <f>_xlfn.IFNA(G273*T273*Sheet1!$B$14,0)</f>
        <v>0</v>
      </c>
      <c r="I273" s="24"/>
      <c r="J273" s="24"/>
      <c r="K273" s="24"/>
      <c r="L273" s="24"/>
      <c r="M273" s="47" t="str">
        <f t="shared" si="26"/>
        <v xml:space="preserve"> - </v>
      </c>
      <c r="N273" s="47" t="e">
        <f>VLOOKUP(M273,Sheet1!$B$31:$C$34,2,0)</f>
        <v>#N/A</v>
      </c>
      <c r="O273" s="25"/>
      <c r="P273" s="47">
        <f t="shared" si="27"/>
        <v>0</v>
      </c>
      <c r="Q273" s="47" t="str">
        <f t="shared" si="28"/>
        <v xml:space="preserve"> - </v>
      </c>
      <c r="R273" s="24"/>
      <c r="S273" s="50">
        <f>_xlfn.IFNA(VLOOKUP(Q273,Sheet1!$B$35:$C$38,2,0),0)</f>
        <v>0</v>
      </c>
      <c r="T273" s="25"/>
      <c r="U273" s="49">
        <f>_xlfn.IFNA(IF(O273&gt;=VLOOKUP(L273,Sheet1!$B$5:$C$6,2,0),1,(1/VLOOKUP(L273,Sheet1!$B$5:$C$6,2,0))*O273),0)</f>
        <v>0</v>
      </c>
      <c r="V273" s="48">
        <f>T273*U273*Sheet1!$B$14</f>
        <v>0</v>
      </c>
      <c r="W273" s="26"/>
      <c r="Y273" s="7"/>
    </row>
    <row r="274" spans="2:25" s="6" customFormat="1">
      <c r="B274" s="7"/>
      <c r="D274" s="22"/>
      <c r="E274" s="65">
        <f t="shared" si="29"/>
        <v>261</v>
      </c>
      <c r="F274" s="65" t="e">
        <f t="shared" si="24"/>
        <v>#N/A</v>
      </c>
      <c r="G274" s="65" t="e">
        <f t="shared" si="25"/>
        <v>#N/A</v>
      </c>
      <c r="H274" s="65">
        <f>_xlfn.IFNA(G274*T274*Sheet1!$B$14,0)</f>
        <v>0</v>
      </c>
      <c r="I274" s="24"/>
      <c r="J274" s="24"/>
      <c r="K274" s="24"/>
      <c r="L274" s="24"/>
      <c r="M274" s="47" t="str">
        <f t="shared" si="26"/>
        <v xml:space="preserve"> - </v>
      </c>
      <c r="N274" s="47" t="e">
        <f>VLOOKUP(M274,Sheet1!$B$31:$C$34,2,0)</f>
        <v>#N/A</v>
      </c>
      <c r="O274" s="25"/>
      <c r="P274" s="47">
        <f t="shared" si="27"/>
        <v>0</v>
      </c>
      <c r="Q274" s="47" t="str">
        <f t="shared" si="28"/>
        <v xml:space="preserve"> - </v>
      </c>
      <c r="R274" s="24"/>
      <c r="S274" s="50">
        <f>_xlfn.IFNA(VLOOKUP(Q274,Sheet1!$B$35:$C$38,2,0),0)</f>
        <v>0</v>
      </c>
      <c r="T274" s="25"/>
      <c r="U274" s="49">
        <f>_xlfn.IFNA(IF(O274&gt;=VLOOKUP(L274,Sheet1!$B$5:$C$6,2,0),1,(1/VLOOKUP(L274,Sheet1!$B$5:$C$6,2,0))*O274),0)</f>
        <v>0</v>
      </c>
      <c r="V274" s="48">
        <f>T274*U274*Sheet1!$B$14</f>
        <v>0</v>
      </c>
      <c r="W274" s="26"/>
      <c r="Y274" s="7"/>
    </row>
    <row r="275" spans="2:25" s="6" customFormat="1">
      <c r="B275" s="7"/>
      <c r="D275" s="22"/>
      <c r="E275" s="65">
        <f t="shared" si="29"/>
        <v>262</v>
      </c>
      <c r="F275" s="65" t="e">
        <f t="shared" si="24"/>
        <v>#N/A</v>
      </c>
      <c r="G275" s="65" t="e">
        <f t="shared" si="25"/>
        <v>#N/A</v>
      </c>
      <c r="H275" s="65">
        <f>_xlfn.IFNA(G275*T275*Sheet1!$B$14,0)</f>
        <v>0</v>
      </c>
      <c r="I275" s="24"/>
      <c r="J275" s="24"/>
      <c r="K275" s="24"/>
      <c r="L275" s="24"/>
      <c r="M275" s="47" t="str">
        <f t="shared" si="26"/>
        <v xml:space="preserve"> - </v>
      </c>
      <c r="N275" s="47" t="e">
        <f>VLOOKUP(M275,Sheet1!$B$31:$C$34,2,0)</f>
        <v>#N/A</v>
      </c>
      <c r="O275" s="25"/>
      <c r="P275" s="47">
        <f t="shared" si="27"/>
        <v>0</v>
      </c>
      <c r="Q275" s="47" t="str">
        <f t="shared" si="28"/>
        <v xml:space="preserve"> - </v>
      </c>
      <c r="R275" s="24"/>
      <c r="S275" s="50">
        <f>_xlfn.IFNA(VLOOKUP(Q275,Sheet1!$B$35:$C$38,2,0),0)</f>
        <v>0</v>
      </c>
      <c r="T275" s="25"/>
      <c r="U275" s="49">
        <f>_xlfn.IFNA(IF(O275&gt;=VLOOKUP(L275,Sheet1!$B$5:$C$6,2,0),1,(1/VLOOKUP(L275,Sheet1!$B$5:$C$6,2,0))*O275),0)</f>
        <v>0</v>
      </c>
      <c r="V275" s="48">
        <f>T275*U275*Sheet1!$B$14</f>
        <v>0</v>
      </c>
      <c r="W275" s="26"/>
      <c r="Y275" s="7"/>
    </row>
    <row r="276" spans="2:25" s="6" customFormat="1">
      <c r="B276" s="7"/>
      <c r="D276" s="22"/>
      <c r="E276" s="65">
        <f t="shared" si="29"/>
        <v>263</v>
      </c>
      <c r="F276" s="65" t="e">
        <f t="shared" si="24"/>
        <v>#N/A</v>
      </c>
      <c r="G276" s="65" t="e">
        <f t="shared" si="25"/>
        <v>#N/A</v>
      </c>
      <c r="H276" s="65">
        <f>_xlfn.IFNA(G276*T276*Sheet1!$B$14,0)</f>
        <v>0</v>
      </c>
      <c r="I276" s="24"/>
      <c r="J276" s="24"/>
      <c r="K276" s="24"/>
      <c r="L276" s="24"/>
      <c r="M276" s="47" t="str">
        <f t="shared" si="26"/>
        <v xml:space="preserve"> - </v>
      </c>
      <c r="N276" s="47" t="e">
        <f>VLOOKUP(M276,Sheet1!$B$31:$C$34,2,0)</f>
        <v>#N/A</v>
      </c>
      <c r="O276" s="25"/>
      <c r="P276" s="47">
        <f t="shared" si="27"/>
        <v>0</v>
      </c>
      <c r="Q276" s="47" t="str">
        <f t="shared" si="28"/>
        <v xml:space="preserve"> - </v>
      </c>
      <c r="R276" s="24"/>
      <c r="S276" s="50">
        <f>_xlfn.IFNA(VLOOKUP(Q276,Sheet1!$B$35:$C$38,2,0),0)</f>
        <v>0</v>
      </c>
      <c r="T276" s="25"/>
      <c r="U276" s="49">
        <f>_xlfn.IFNA(IF(O276&gt;=VLOOKUP(L276,Sheet1!$B$5:$C$6,2,0),1,(1/VLOOKUP(L276,Sheet1!$B$5:$C$6,2,0))*O276),0)</f>
        <v>0</v>
      </c>
      <c r="V276" s="48">
        <f>T276*U276*Sheet1!$B$14</f>
        <v>0</v>
      </c>
      <c r="W276" s="26"/>
      <c r="Y276" s="7"/>
    </row>
    <row r="277" spans="2:25" s="6" customFormat="1">
      <c r="B277" s="7"/>
      <c r="D277" s="22"/>
      <c r="E277" s="65">
        <f t="shared" si="29"/>
        <v>264</v>
      </c>
      <c r="F277" s="65" t="e">
        <f t="shared" si="24"/>
        <v>#N/A</v>
      </c>
      <c r="G277" s="65" t="e">
        <f t="shared" si="25"/>
        <v>#N/A</v>
      </c>
      <c r="H277" s="65">
        <f>_xlfn.IFNA(G277*T277*Sheet1!$B$14,0)</f>
        <v>0</v>
      </c>
      <c r="I277" s="24"/>
      <c r="J277" s="24"/>
      <c r="K277" s="24"/>
      <c r="L277" s="24"/>
      <c r="M277" s="47" t="str">
        <f t="shared" si="26"/>
        <v xml:space="preserve"> - </v>
      </c>
      <c r="N277" s="47" t="e">
        <f>VLOOKUP(M277,Sheet1!$B$31:$C$34,2,0)</f>
        <v>#N/A</v>
      </c>
      <c r="O277" s="25"/>
      <c r="P277" s="47">
        <f t="shared" si="27"/>
        <v>0</v>
      </c>
      <c r="Q277" s="47" t="str">
        <f t="shared" si="28"/>
        <v xml:space="preserve"> - </v>
      </c>
      <c r="R277" s="24"/>
      <c r="S277" s="50">
        <f>_xlfn.IFNA(VLOOKUP(Q277,Sheet1!$B$35:$C$38,2,0),0)</f>
        <v>0</v>
      </c>
      <c r="T277" s="25"/>
      <c r="U277" s="49">
        <f>_xlfn.IFNA(IF(O277&gt;=VLOOKUP(L277,Sheet1!$B$5:$C$6,2,0),1,(1/VLOOKUP(L277,Sheet1!$B$5:$C$6,2,0))*O277),0)</f>
        <v>0</v>
      </c>
      <c r="V277" s="48">
        <f>T277*U277*Sheet1!$B$14</f>
        <v>0</v>
      </c>
      <c r="W277" s="26"/>
      <c r="Y277" s="7"/>
    </row>
    <row r="278" spans="2:25" s="6" customFormat="1">
      <c r="B278" s="7"/>
      <c r="D278" s="22"/>
      <c r="E278" s="65">
        <f t="shared" si="29"/>
        <v>265</v>
      </c>
      <c r="F278" s="65" t="e">
        <f t="shared" si="24"/>
        <v>#N/A</v>
      </c>
      <c r="G278" s="65" t="e">
        <f t="shared" si="25"/>
        <v>#N/A</v>
      </c>
      <c r="H278" s="65">
        <f>_xlfn.IFNA(G278*T278*Sheet1!$B$14,0)</f>
        <v>0</v>
      </c>
      <c r="I278" s="24"/>
      <c r="J278" s="24"/>
      <c r="K278" s="24"/>
      <c r="L278" s="24"/>
      <c r="M278" s="47" t="str">
        <f t="shared" si="26"/>
        <v xml:space="preserve"> - </v>
      </c>
      <c r="N278" s="47" t="e">
        <f>VLOOKUP(M278,Sheet1!$B$31:$C$34,2,0)</f>
        <v>#N/A</v>
      </c>
      <c r="O278" s="25"/>
      <c r="P278" s="47">
        <f t="shared" si="27"/>
        <v>0</v>
      </c>
      <c r="Q278" s="47" t="str">
        <f t="shared" si="28"/>
        <v xml:space="preserve"> - </v>
      </c>
      <c r="R278" s="24"/>
      <c r="S278" s="50">
        <f>_xlfn.IFNA(VLOOKUP(Q278,Sheet1!$B$35:$C$38,2,0),0)</f>
        <v>0</v>
      </c>
      <c r="T278" s="25"/>
      <c r="U278" s="49">
        <f>_xlfn.IFNA(IF(O278&gt;=VLOOKUP(L278,Sheet1!$B$5:$C$6,2,0),1,(1/VLOOKUP(L278,Sheet1!$B$5:$C$6,2,0))*O278),0)</f>
        <v>0</v>
      </c>
      <c r="V278" s="48">
        <f>T278*U278*Sheet1!$B$14</f>
        <v>0</v>
      </c>
      <c r="W278" s="26"/>
      <c r="Y278" s="7"/>
    </row>
    <row r="279" spans="2:25" s="6" customFormat="1">
      <c r="B279" s="7"/>
      <c r="D279" s="22"/>
      <c r="E279" s="65">
        <f t="shared" si="29"/>
        <v>266</v>
      </c>
      <c r="F279" s="65" t="e">
        <f t="shared" si="24"/>
        <v>#N/A</v>
      </c>
      <c r="G279" s="65" t="e">
        <f t="shared" si="25"/>
        <v>#N/A</v>
      </c>
      <c r="H279" s="65">
        <f>_xlfn.IFNA(G279*T279*Sheet1!$B$14,0)</f>
        <v>0</v>
      </c>
      <c r="I279" s="24"/>
      <c r="J279" s="24"/>
      <c r="K279" s="24"/>
      <c r="L279" s="24"/>
      <c r="M279" s="47" t="str">
        <f t="shared" si="26"/>
        <v xml:space="preserve"> - </v>
      </c>
      <c r="N279" s="47" t="e">
        <f>VLOOKUP(M279,Sheet1!$B$31:$C$34,2,0)</f>
        <v>#N/A</v>
      </c>
      <c r="O279" s="25"/>
      <c r="P279" s="47">
        <f t="shared" si="27"/>
        <v>0</v>
      </c>
      <c r="Q279" s="47" t="str">
        <f t="shared" si="28"/>
        <v xml:space="preserve"> - </v>
      </c>
      <c r="R279" s="24"/>
      <c r="S279" s="50">
        <f>_xlfn.IFNA(VLOOKUP(Q279,Sheet1!$B$35:$C$38,2,0),0)</f>
        <v>0</v>
      </c>
      <c r="T279" s="25"/>
      <c r="U279" s="49">
        <f>_xlfn.IFNA(IF(O279&gt;=VLOOKUP(L279,Sheet1!$B$5:$C$6,2,0),1,(1/VLOOKUP(L279,Sheet1!$B$5:$C$6,2,0))*O279),0)</f>
        <v>0</v>
      </c>
      <c r="V279" s="48">
        <f>T279*U279*Sheet1!$B$14</f>
        <v>0</v>
      </c>
      <c r="W279" s="26"/>
      <c r="Y279" s="7"/>
    </row>
    <row r="280" spans="2:25" s="6" customFormat="1">
      <c r="B280" s="7"/>
      <c r="D280" s="22"/>
      <c r="E280" s="65">
        <f t="shared" si="29"/>
        <v>267</v>
      </c>
      <c r="F280" s="65" t="e">
        <f t="shared" si="24"/>
        <v>#N/A</v>
      </c>
      <c r="G280" s="65" t="e">
        <f t="shared" si="25"/>
        <v>#N/A</v>
      </c>
      <c r="H280" s="65">
        <f>_xlfn.IFNA(G280*T280*Sheet1!$B$14,0)</f>
        <v>0</v>
      </c>
      <c r="I280" s="24"/>
      <c r="J280" s="24"/>
      <c r="K280" s="24"/>
      <c r="L280" s="24"/>
      <c r="M280" s="47" t="str">
        <f t="shared" si="26"/>
        <v xml:space="preserve"> - </v>
      </c>
      <c r="N280" s="47" t="e">
        <f>VLOOKUP(M280,Sheet1!$B$31:$C$34,2,0)</f>
        <v>#N/A</v>
      </c>
      <c r="O280" s="25"/>
      <c r="P280" s="47">
        <f t="shared" si="27"/>
        <v>0</v>
      </c>
      <c r="Q280" s="47" t="str">
        <f t="shared" si="28"/>
        <v xml:space="preserve"> - </v>
      </c>
      <c r="R280" s="24"/>
      <c r="S280" s="50">
        <f>_xlfn.IFNA(VLOOKUP(Q280,Sheet1!$B$35:$C$38,2,0),0)</f>
        <v>0</v>
      </c>
      <c r="T280" s="25"/>
      <c r="U280" s="49">
        <f>_xlfn.IFNA(IF(O280&gt;=VLOOKUP(L280,Sheet1!$B$5:$C$6,2,0),1,(1/VLOOKUP(L280,Sheet1!$B$5:$C$6,2,0))*O280),0)</f>
        <v>0</v>
      </c>
      <c r="V280" s="48">
        <f>T280*U280*Sheet1!$B$14</f>
        <v>0</v>
      </c>
      <c r="W280" s="26"/>
      <c r="Y280" s="7"/>
    </row>
    <row r="281" spans="2:25" s="6" customFormat="1">
      <c r="B281" s="7"/>
      <c r="D281" s="22"/>
      <c r="E281" s="65">
        <f t="shared" si="29"/>
        <v>268</v>
      </c>
      <c r="F281" s="65" t="e">
        <f t="shared" si="24"/>
        <v>#N/A</v>
      </c>
      <c r="G281" s="65" t="e">
        <f t="shared" si="25"/>
        <v>#N/A</v>
      </c>
      <c r="H281" s="65">
        <f>_xlfn.IFNA(G281*T281*Sheet1!$B$14,0)</f>
        <v>0</v>
      </c>
      <c r="I281" s="24"/>
      <c r="J281" s="24"/>
      <c r="K281" s="24"/>
      <c r="L281" s="24"/>
      <c r="M281" s="47" t="str">
        <f t="shared" si="26"/>
        <v xml:space="preserve"> - </v>
      </c>
      <c r="N281" s="47" t="e">
        <f>VLOOKUP(M281,Sheet1!$B$31:$C$34,2,0)</f>
        <v>#N/A</v>
      </c>
      <c r="O281" s="25"/>
      <c r="P281" s="47">
        <f t="shared" si="27"/>
        <v>0</v>
      </c>
      <c r="Q281" s="47" t="str">
        <f t="shared" si="28"/>
        <v xml:space="preserve"> - </v>
      </c>
      <c r="R281" s="24"/>
      <c r="S281" s="50">
        <f>_xlfn.IFNA(VLOOKUP(Q281,Sheet1!$B$35:$C$38,2,0),0)</f>
        <v>0</v>
      </c>
      <c r="T281" s="25"/>
      <c r="U281" s="49">
        <f>_xlfn.IFNA(IF(O281&gt;=VLOOKUP(L281,Sheet1!$B$5:$C$6,2,0),1,(1/VLOOKUP(L281,Sheet1!$B$5:$C$6,2,0))*O281),0)</f>
        <v>0</v>
      </c>
      <c r="V281" s="48">
        <f>T281*U281*Sheet1!$B$14</f>
        <v>0</v>
      </c>
      <c r="W281" s="26"/>
      <c r="Y281" s="7"/>
    </row>
    <row r="282" spans="2:25" s="6" customFormat="1">
      <c r="B282" s="7"/>
      <c r="D282" s="22"/>
      <c r="E282" s="65">
        <f t="shared" si="29"/>
        <v>269</v>
      </c>
      <c r="F282" s="65" t="e">
        <f t="shared" si="24"/>
        <v>#N/A</v>
      </c>
      <c r="G282" s="65" t="e">
        <f t="shared" si="25"/>
        <v>#N/A</v>
      </c>
      <c r="H282" s="65">
        <f>_xlfn.IFNA(G282*T282*Sheet1!$B$14,0)</f>
        <v>0</v>
      </c>
      <c r="I282" s="24"/>
      <c r="J282" s="24"/>
      <c r="K282" s="24"/>
      <c r="L282" s="24"/>
      <c r="M282" s="47" t="str">
        <f t="shared" si="26"/>
        <v xml:space="preserve"> - </v>
      </c>
      <c r="N282" s="47" t="e">
        <f>VLOOKUP(M282,Sheet1!$B$31:$C$34,2,0)</f>
        <v>#N/A</v>
      </c>
      <c r="O282" s="25"/>
      <c r="P282" s="47">
        <f t="shared" si="27"/>
        <v>0</v>
      </c>
      <c r="Q282" s="47" t="str">
        <f t="shared" si="28"/>
        <v xml:space="preserve"> - </v>
      </c>
      <c r="R282" s="24"/>
      <c r="S282" s="50">
        <f>_xlfn.IFNA(VLOOKUP(Q282,Sheet1!$B$35:$C$38,2,0),0)</f>
        <v>0</v>
      </c>
      <c r="T282" s="25"/>
      <c r="U282" s="49">
        <f>_xlfn.IFNA(IF(O282&gt;=VLOOKUP(L282,Sheet1!$B$5:$C$6,2,0),1,(1/VLOOKUP(L282,Sheet1!$B$5:$C$6,2,0))*O282),0)</f>
        <v>0</v>
      </c>
      <c r="V282" s="48">
        <f>T282*U282*Sheet1!$B$14</f>
        <v>0</v>
      </c>
      <c r="W282" s="26"/>
      <c r="Y282" s="7"/>
    </row>
    <row r="283" spans="2:25" s="6" customFormat="1">
      <c r="B283" s="7"/>
      <c r="D283" s="22"/>
      <c r="E283" s="65">
        <f t="shared" si="29"/>
        <v>270</v>
      </c>
      <c r="F283" s="65" t="e">
        <f t="shared" si="24"/>
        <v>#N/A</v>
      </c>
      <c r="G283" s="65" t="e">
        <f t="shared" si="25"/>
        <v>#N/A</v>
      </c>
      <c r="H283" s="65">
        <f>_xlfn.IFNA(G283*T283*Sheet1!$B$14,0)</f>
        <v>0</v>
      </c>
      <c r="I283" s="24"/>
      <c r="J283" s="24"/>
      <c r="K283" s="24"/>
      <c r="L283" s="24"/>
      <c r="M283" s="47" t="str">
        <f t="shared" si="26"/>
        <v xml:space="preserve"> - </v>
      </c>
      <c r="N283" s="47" t="e">
        <f>VLOOKUP(M283,Sheet1!$B$31:$C$34,2,0)</f>
        <v>#N/A</v>
      </c>
      <c r="O283" s="25"/>
      <c r="P283" s="47">
        <f t="shared" si="27"/>
        <v>0</v>
      </c>
      <c r="Q283" s="47" t="str">
        <f t="shared" si="28"/>
        <v xml:space="preserve"> - </v>
      </c>
      <c r="R283" s="24"/>
      <c r="S283" s="50">
        <f>_xlfn.IFNA(VLOOKUP(Q283,Sheet1!$B$35:$C$38,2,0),0)</f>
        <v>0</v>
      </c>
      <c r="T283" s="25"/>
      <c r="U283" s="49">
        <f>_xlfn.IFNA(IF(O283&gt;=VLOOKUP(L283,Sheet1!$B$5:$C$6,2,0),1,(1/VLOOKUP(L283,Sheet1!$B$5:$C$6,2,0))*O283),0)</f>
        <v>0</v>
      </c>
      <c r="V283" s="48">
        <f>T283*U283*Sheet1!$B$14</f>
        <v>0</v>
      </c>
      <c r="W283" s="26"/>
      <c r="Y283" s="7"/>
    </row>
    <row r="284" spans="2:25" s="6" customFormat="1">
      <c r="B284" s="7"/>
      <c r="D284" s="22"/>
      <c r="E284" s="65">
        <f t="shared" si="29"/>
        <v>271</v>
      </c>
      <c r="F284" s="65" t="e">
        <f t="shared" si="24"/>
        <v>#N/A</v>
      </c>
      <c r="G284" s="65" t="e">
        <f t="shared" si="25"/>
        <v>#N/A</v>
      </c>
      <c r="H284" s="65">
        <f>_xlfn.IFNA(G284*T284*Sheet1!$B$14,0)</f>
        <v>0</v>
      </c>
      <c r="I284" s="24"/>
      <c r="J284" s="24"/>
      <c r="K284" s="24"/>
      <c r="L284" s="24"/>
      <c r="M284" s="47" t="str">
        <f t="shared" si="26"/>
        <v xml:space="preserve"> - </v>
      </c>
      <c r="N284" s="47" t="e">
        <f>VLOOKUP(M284,Sheet1!$B$31:$C$34,2,0)</f>
        <v>#N/A</v>
      </c>
      <c r="O284" s="25"/>
      <c r="P284" s="47">
        <f t="shared" si="27"/>
        <v>0</v>
      </c>
      <c r="Q284" s="47" t="str">
        <f t="shared" si="28"/>
        <v xml:space="preserve"> - </v>
      </c>
      <c r="R284" s="24"/>
      <c r="S284" s="50">
        <f>_xlfn.IFNA(VLOOKUP(Q284,Sheet1!$B$35:$C$38,2,0),0)</f>
        <v>0</v>
      </c>
      <c r="T284" s="25"/>
      <c r="U284" s="49">
        <f>_xlfn.IFNA(IF(O284&gt;=VLOOKUP(L284,Sheet1!$B$5:$C$6,2,0),1,(1/VLOOKUP(L284,Sheet1!$B$5:$C$6,2,0))*O284),0)</f>
        <v>0</v>
      </c>
      <c r="V284" s="48">
        <f>T284*U284*Sheet1!$B$14</f>
        <v>0</v>
      </c>
      <c r="W284" s="26"/>
      <c r="Y284" s="7"/>
    </row>
    <row r="285" spans="2:25" s="6" customFormat="1">
      <c r="B285" s="7"/>
      <c r="D285" s="22"/>
      <c r="E285" s="65">
        <f t="shared" si="29"/>
        <v>272</v>
      </c>
      <c r="F285" s="65" t="e">
        <f t="shared" si="24"/>
        <v>#N/A</v>
      </c>
      <c r="G285" s="65" t="e">
        <f t="shared" si="25"/>
        <v>#N/A</v>
      </c>
      <c r="H285" s="65">
        <f>_xlfn.IFNA(G285*T285*Sheet1!$B$14,0)</f>
        <v>0</v>
      </c>
      <c r="I285" s="24"/>
      <c r="J285" s="24"/>
      <c r="K285" s="24"/>
      <c r="L285" s="24"/>
      <c r="M285" s="47" t="str">
        <f t="shared" si="26"/>
        <v xml:space="preserve"> - </v>
      </c>
      <c r="N285" s="47" t="e">
        <f>VLOOKUP(M285,Sheet1!$B$31:$C$34,2,0)</f>
        <v>#N/A</v>
      </c>
      <c r="O285" s="25"/>
      <c r="P285" s="47">
        <f t="shared" si="27"/>
        <v>0</v>
      </c>
      <c r="Q285" s="47" t="str">
        <f t="shared" si="28"/>
        <v xml:space="preserve"> - </v>
      </c>
      <c r="R285" s="24"/>
      <c r="S285" s="50">
        <f>_xlfn.IFNA(VLOOKUP(Q285,Sheet1!$B$35:$C$38,2,0),0)</f>
        <v>0</v>
      </c>
      <c r="T285" s="25"/>
      <c r="U285" s="49">
        <f>_xlfn.IFNA(IF(O285&gt;=VLOOKUP(L285,Sheet1!$B$5:$C$6,2,0),1,(1/VLOOKUP(L285,Sheet1!$B$5:$C$6,2,0))*O285),0)</f>
        <v>0</v>
      </c>
      <c r="V285" s="48">
        <f>T285*U285*Sheet1!$B$14</f>
        <v>0</v>
      </c>
      <c r="W285" s="26"/>
      <c r="Y285" s="7"/>
    </row>
    <row r="286" spans="2:25" s="6" customFormat="1">
      <c r="B286" s="7"/>
      <c r="D286" s="22"/>
      <c r="E286" s="65">
        <f t="shared" si="29"/>
        <v>273</v>
      </c>
      <c r="F286" s="65" t="e">
        <f t="shared" si="24"/>
        <v>#N/A</v>
      </c>
      <c r="G286" s="65" t="e">
        <f t="shared" si="25"/>
        <v>#N/A</v>
      </c>
      <c r="H286" s="65">
        <f>_xlfn.IFNA(G286*T286*Sheet1!$B$14,0)</f>
        <v>0</v>
      </c>
      <c r="I286" s="24"/>
      <c r="J286" s="24"/>
      <c r="K286" s="24"/>
      <c r="L286" s="24"/>
      <c r="M286" s="47" t="str">
        <f t="shared" si="26"/>
        <v xml:space="preserve"> - </v>
      </c>
      <c r="N286" s="47" t="e">
        <f>VLOOKUP(M286,Sheet1!$B$31:$C$34,2,0)</f>
        <v>#N/A</v>
      </c>
      <c r="O286" s="25"/>
      <c r="P286" s="47">
        <f t="shared" si="27"/>
        <v>0</v>
      </c>
      <c r="Q286" s="47" t="str">
        <f t="shared" si="28"/>
        <v xml:space="preserve"> - </v>
      </c>
      <c r="R286" s="24"/>
      <c r="S286" s="50">
        <f>_xlfn.IFNA(VLOOKUP(Q286,Sheet1!$B$35:$C$38,2,0),0)</f>
        <v>0</v>
      </c>
      <c r="T286" s="25"/>
      <c r="U286" s="49">
        <f>_xlfn.IFNA(IF(O286&gt;=VLOOKUP(L286,Sheet1!$B$5:$C$6,2,0),1,(1/VLOOKUP(L286,Sheet1!$B$5:$C$6,2,0))*O286),0)</f>
        <v>0</v>
      </c>
      <c r="V286" s="48">
        <f>T286*U286*Sheet1!$B$14</f>
        <v>0</v>
      </c>
      <c r="W286" s="26"/>
      <c r="Y286" s="7"/>
    </row>
    <row r="287" spans="2:25" s="6" customFormat="1">
      <c r="B287" s="7"/>
      <c r="D287" s="22"/>
      <c r="E287" s="65">
        <f t="shared" si="29"/>
        <v>274</v>
      </c>
      <c r="F287" s="65" t="e">
        <f t="shared" si="24"/>
        <v>#N/A</v>
      </c>
      <c r="G287" s="65" t="e">
        <f t="shared" si="25"/>
        <v>#N/A</v>
      </c>
      <c r="H287" s="65">
        <f>_xlfn.IFNA(G287*T287*Sheet1!$B$14,0)</f>
        <v>0</v>
      </c>
      <c r="I287" s="24"/>
      <c r="J287" s="24"/>
      <c r="K287" s="24"/>
      <c r="L287" s="24"/>
      <c r="M287" s="47" t="str">
        <f t="shared" si="26"/>
        <v xml:space="preserve"> - </v>
      </c>
      <c r="N287" s="47" t="e">
        <f>VLOOKUP(M287,Sheet1!$B$31:$C$34,2,0)</f>
        <v>#N/A</v>
      </c>
      <c r="O287" s="25"/>
      <c r="P287" s="47">
        <f t="shared" si="27"/>
        <v>0</v>
      </c>
      <c r="Q287" s="47" t="str">
        <f t="shared" si="28"/>
        <v xml:space="preserve"> - </v>
      </c>
      <c r="R287" s="24"/>
      <c r="S287" s="50">
        <f>_xlfn.IFNA(VLOOKUP(Q287,Sheet1!$B$35:$C$38,2,0),0)</f>
        <v>0</v>
      </c>
      <c r="T287" s="25"/>
      <c r="U287" s="49">
        <f>_xlfn.IFNA(IF(O287&gt;=VLOOKUP(L287,Sheet1!$B$5:$C$6,2,0),1,(1/VLOOKUP(L287,Sheet1!$B$5:$C$6,2,0))*O287),0)</f>
        <v>0</v>
      </c>
      <c r="V287" s="48">
        <f>T287*U287*Sheet1!$B$14</f>
        <v>0</v>
      </c>
      <c r="W287" s="26"/>
      <c r="Y287" s="7"/>
    </row>
    <row r="288" spans="2:25" s="6" customFormat="1">
      <c r="B288" s="7"/>
      <c r="D288" s="22"/>
      <c r="E288" s="65">
        <f t="shared" si="29"/>
        <v>275</v>
      </c>
      <c r="F288" s="65" t="e">
        <f t="shared" si="24"/>
        <v>#N/A</v>
      </c>
      <c r="G288" s="65" t="e">
        <f t="shared" si="25"/>
        <v>#N/A</v>
      </c>
      <c r="H288" s="65">
        <f>_xlfn.IFNA(G288*T288*Sheet1!$B$14,0)</f>
        <v>0</v>
      </c>
      <c r="I288" s="24"/>
      <c r="J288" s="24"/>
      <c r="K288" s="24"/>
      <c r="L288" s="24"/>
      <c r="M288" s="47" t="str">
        <f t="shared" si="26"/>
        <v xml:space="preserve"> - </v>
      </c>
      <c r="N288" s="47" t="e">
        <f>VLOOKUP(M288,Sheet1!$B$31:$C$34,2,0)</f>
        <v>#N/A</v>
      </c>
      <c r="O288" s="25"/>
      <c r="P288" s="47">
        <f t="shared" si="27"/>
        <v>0</v>
      </c>
      <c r="Q288" s="47" t="str">
        <f t="shared" si="28"/>
        <v xml:space="preserve"> - </v>
      </c>
      <c r="R288" s="24"/>
      <c r="S288" s="50">
        <f>_xlfn.IFNA(VLOOKUP(Q288,Sheet1!$B$35:$C$38,2,0),0)</f>
        <v>0</v>
      </c>
      <c r="T288" s="25"/>
      <c r="U288" s="49">
        <f>_xlfn.IFNA(IF(O288&gt;=VLOOKUP(L288,Sheet1!$B$5:$C$6,2,0),1,(1/VLOOKUP(L288,Sheet1!$B$5:$C$6,2,0))*O288),0)</f>
        <v>0</v>
      </c>
      <c r="V288" s="48">
        <f>T288*U288*Sheet1!$B$14</f>
        <v>0</v>
      </c>
      <c r="W288" s="26"/>
      <c r="Y288" s="7"/>
    </row>
    <row r="289" spans="1:25" s="6" customFormat="1">
      <c r="B289" s="7"/>
      <c r="D289" s="22"/>
      <c r="E289" s="65">
        <f t="shared" si="29"/>
        <v>276</v>
      </c>
      <c r="F289" s="65" t="e">
        <f t="shared" si="24"/>
        <v>#N/A</v>
      </c>
      <c r="G289" s="65" t="e">
        <f t="shared" si="25"/>
        <v>#N/A</v>
      </c>
      <c r="H289" s="65">
        <f>_xlfn.IFNA(G289*T289*Sheet1!$B$14,0)</f>
        <v>0</v>
      </c>
      <c r="I289" s="24"/>
      <c r="J289" s="24"/>
      <c r="K289" s="24"/>
      <c r="L289" s="24"/>
      <c r="M289" s="47" t="str">
        <f t="shared" si="26"/>
        <v xml:space="preserve"> - </v>
      </c>
      <c r="N289" s="47" t="e">
        <f>VLOOKUP(M289,Sheet1!$B$31:$C$34,2,0)</f>
        <v>#N/A</v>
      </c>
      <c r="O289" s="25"/>
      <c r="P289" s="47">
        <f t="shared" si="27"/>
        <v>0</v>
      </c>
      <c r="Q289" s="47" t="str">
        <f t="shared" si="28"/>
        <v xml:space="preserve"> - </v>
      </c>
      <c r="R289" s="24"/>
      <c r="S289" s="50">
        <f>_xlfn.IFNA(VLOOKUP(Q289,Sheet1!$B$35:$C$38,2,0),0)</f>
        <v>0</v>
      </c>
      <c r="T289" s="25"/>
      <c r="U289" s="49">
        <f>_xlfn.IFNA(IF(O289&gt;=VLOOKUP(L289,Sheet1!$B$5:$C$6,2,0),1,(1/VLOOKUP(L289,Sheet1!$B$5:$C$6,2,0))*O289),0)</f>
        <v>0</v>
      </c>
      <c r="V289" s="48">
        <f>T289*U289*Sheet1!$B$14</f>
        <v>0</v>
      </c>
      <c r="W289" s="26"/>
      <c r="Y289" s="7"/>
    </row>
    <row r="290" spans="1:25" s="6" customFormat="1">
      <c r="B290" s="7"/>
      <c r="D290" s="22"/>
      <c r="E290" s="65">
        <f t="shared" si="29"/>
        <v>277</v>
      </c>
      <c r="F290" s="65" t="e">
        <f t="shared" si="24"/>
        <v>#N/A</v>
      </c>
      <c r="G290" s="65" t="e">
        <f t="shared" si="25"/>
        <v>#N/A</v>
      </c>
      <c r="H290" s="65">
        <f>_xlfn.IFNA(G290*T290*Sheet1!$B$14,0)</f>
        <v>0</v>
      </c>
      <c r="I290" s="24"/>
      <c r="J290" s="24"/>
      <c r="K290" s="24"/>
      <c r="L290" s="24"/>
      <c r="M290" s="47" t="str">
        <f t="shared" si="26"/>
        <v xml:space="preserve"> - </v>
      </c>
      <c r="N290" s="47" t="e">
        <f>VLOOKUP(M290,Sheet1!$B$31:$C$34,2,0)</f>
        <v>#N/A</v>
      </c>
      <c r="O290" s="25"/>
      <c r="P290" s="47">
        <f t="shared" si="27"/>
        <v>0</v>
      </c>
      <c r="Q290" s="47" t="str">
        <f t="shared" si="28"/>
        <v xml:space="preserve"> - </v>
      </c>
      <c r="R290" s="24"/>
      <c r="S290" s="50">
        <f>_xlfn.IFNA(VLOOKUP(Q290,Sheet1!$B$35:$C$38,2,0),0)</f>
        <v>0</v>
      </c>
      <c r="T290" s="25"/>
      <c r="U290" s="49">
        <f>_xlfn.IFNA(IF(O290&gt;=VLOOKUP(L290,Sheet1!$B$5:$C$6,2,0),1,(1/VLOOKUP(L290,Sheet1!$B$5:$C$6,2,0))*O290),0)</f>
        <v>0</v>
      </c>
      <c r="V290" s="48">
        <f>T290*U290*Sheet1!$B$14</f>
        <v>0</v>
      </c>
      <c r="W290" s="26"/>
      <c r="Y290" s="7"/>
    </row>
    <row r="291" spans="1:25" s="6" customFormat="1">
      <c r="B291" s="7"/>
      <c r="D291" s="22"/>
      <c r="E291" s="65">
        <f t="shared" si="29"/>
        <v>278</v>
      </c>
      <c r="F291" s="65" t="e">
        <f t="shared" si="24"/>
        <v>#N/A</v>
      </c>
      <c r="G291" s="65" t="e">
        <f t="shared" si="25"/>
        <v>#N/A</v>
      </c>
      <c r="H291" s="65">
        <f>_xlfn.IFNA(G291*T291*Sheet1!$B$14,0)</f>
        <v>0</v>
      </c>
      <c r="I291" s="24"/>
      <c r="J291" s="24"/>
      <c r="K291" s="24"/>
      <c r="L291" s="24"/>
      <c r="M291" s="47" t="str">
        <f t="shared" si="26"/>
        <v xml:space="preserve"> - </v>
      </c>
      <c r="N291" s="47" t="e">
        <f>VLOOKUP(M291,Sheet1!$B$31:$C$34,2,0)</f>
        <v>#N/A</v>
      </c>
      <c r="O291" s="25"/>
      <c r="P291" s="47">
        <f t="shared" si="27"/>
        <v>0</v>
      </c>
      <c r="Q291" s="47" t="str">
        <f t="shared" si="28"/>
        <v xml:space="preserve"> - </v>
      </c>
      <c r="R291" s="24"/>
      <c r="S291" s="50">
        <f>_xlfn.IFNA(VLOOKUP(Q291,Sheet1!$B$35:$C$38,2,0),0)</f>
        <v>0</v>
      </c>
      <c r="T291" s="25"/>
      <c r="U291" s="49">
        <f>_xlfn.IFNA(IF(O291&gt;=VLOOKUP(L291,Sheet1!$B$5:$C$6,2,0),1,(1/VLOOKUP(L291,Sheet1!$B$5:$C$6,2,0))*O291),0)</f>
        <v>0</v>
      </c>
      <c r="V291" s="48">
        <f>T291*U291*Sheet1!$B$14</f>
        <v>0</v>
      </c>
      <c r="W291" s="26"/>
      <c r="Y291" s="7"/>
    </row>
    <row r="292" spans="1:25" s="6" customFormat="1">
      <c r="B292" s="7"/>
      <c r="D292" s="22"/>
      <c r="E292" s="65">
        <f t="shared" si="29"/>
        <v>279</v>
      </c>
      <c r="F292" s="65" t="e">
        <f t="shared" si="24"/>
        <v>#N/A</v>
      </c>
      <c r="G292" s="65" t="e">
        <f t="shared" si="25"/>
        <v>#N/A</v>
      </c>
      <c r="H292" s="65">
        <f>_xlfn.IFNA(G292*T292*Sheet1!$B$14,0)</f>
        <v>0</v>
      </c>
      <c r="I292" s="24"/>
      <c r="J292" s="24"/>
      <c r="K292" s="24"/>
      <c r="L292" s="24"/>
      <c r="M292" s="47" t="str">
        <f t="shared" si="26"/>
        <v xml:space="preserve"> - </v>
      </c>
      <c r="N292" s="47" t="e">
        <f>VLOOKUP(M292,Sheet1!$B$31:$C$34,2,0)</f>
        <v>#N/A</v>
      </c>
      <c r="O292" s="25"/>
      <c r="P292" s="47">
        <f t="shared" si="27"/>
        <v>0</v>
      </c>
      <c r="Q292" s="47" t="str">
        <f t="shared" si="28"/>
        <v xml:space="preserve"> - </v>
      </c>
      <c r="R292" s="24"/>
      <c r="S292" s="50">
        <f>_xlfn.IFNA(VLOOKUP(Q292,Sheet1!$B$35:$C$38,2,0),0)</f>
        <v>0</v>
      </c>
      <c r="T292" s="25"/>
      <c r="U292" s="49">
        <f>_xlfn.IFNA(IF(O292&gt;=VLOOKUP(L292,Sheet1!$B$5:$C$6,2,0),1,(1/VLOOKUP(L292,Sheet1!$B$5:$C$6,2,0))*O292),0)</f>
        <v>0</v>
      </c>
      <c r="V292" s="48">
        <f>T292*U292*Sheet1!$B$14</f>
        <v>0</v>
      </c>
      <c r="W292" s="26"/>
      <c r="Y292" s="7"/>
    </row>
    <row r="293" spans="1:25" s="6" customFormat="1">
      <c r="B293" s="7"/>
      <c r="D293" s="22"/>
      <c r="E293" s="65">
        <f t="shared" si="29"/>
        <v>280</v>
      </c>
      <c r="F293" s="65" t="e">
        <f t="shared" si="24"/>
        <v>#N/A</v>
      </c>
      <c r="G293" s="65" t="e">
        <f t="shared" si="25"/>
        <v>#N/A</v>
      </c>
      <c r="H293" s="65">
        <f>_xlfn.IFNA(G293*T293*Sheet1!$B$14,0)</f>
        <v>0</v>
      </c>
      <c r="I293" s="24"/>
      <c r="J293" s="24"/>
      <c r="K293" s="24"/>
      <c r="L293" s="24"/>
      <c r="M293" s="47" t="str">
        <f t="shared" si="26"/>
        <v xml:space="preserve"> - </v>
      </c>
      <c r="N293" s="47" t="e">
        <f>VLOOKUP(M293,Sheet1!$B$31:$C$34,2,0)</f>
        <v>#N/A</v>
      </c>
      <c r="O293" s="25"/>
      <c r="P293" s="47">
        <f t="shared" si="27"/>
        <v>0</v>
      </c>
      <c r="Q293" s="47" t="str">
        <f t="shared" si="28"/>
        <v xml:space="preserve"> - </v>
      </c>
      <c r="R293" s="24"/>
      <c r="S293" s="50">
        <f>_xlfn.IFNA(VLOOKUP(Q293,Sheet1!$B$35:$C$38,2,0),0)</f>
        <v>0</v>
      </c>
      <c r="T293" s="25"/>
      <c r="U293" s="49">
        <f>_xlfn.IFNA(IF(O293&gt;=VLOOKUP(L293,Sheet1!$B$5:$C$6,2,0),1,(1/VLOOKUP(L293,Sheet1!$B$5:$C$6,2,0))*O293),0)</f>
        <v>0</v>
      </c>
      <c r="V293" s="48">
        <f>T293*U293*Sheet1!$B$14</f>
        <v>0</v>
      </c>
      <c r="W293" s="26"/>
      <c r="Y293" s="7"/>
    </row>
    <row r="294" spans="1:25" s="6" customFormat="1">
      <c r="B294" s="7"/>
      <c r="D294" s="22"/>
      <c r="E294" s="65">
        <f t="shared" si="29"/>
        <v>281</v>
      </c>
      <c r="F294" s="65" t="e">
        <f t="shared" si="24"/>
        <v>#N/A</v>
      </c>
      <c r="G294" s="65" t="e">
        <f t="shared" si="25"/>
        <v>#N/A</v>
      </c>
      <c r="H294" s="65">
        <f>_xlfn.IFNA(G294*T294*Sheet1!$B$14,0)</f>
        <v>0</v>
      </c>
      <c r="I294" s="24"/>
      <c r="J294" s="24"/>
      <c r="K294" s="24"/>
      <c r="L294" s="24"/>
      <c r="M294" s="47" t="str">
        <f t="shared" si="26"/>
        <v xml:space="preserve"> - </v>
      </c>
      <c r="N294" s="47" t="e">
        <f>VLOOKUP(M294,Sheet1!$B$31:$C$34,2,0)</f>
        <v>#N/A</v>
      </c>
      <c r="O294" s="25"/>
      <c r="P294" s="47">
        <f t="shared" si="27"/>
        <v>0</v>
      </c>
      <c r="Q294" s="47" t="str">
        <f t="shared" si="28"/>
        <v xml:space="preserve"> - </v>
      </c>
      <c r="R294" s="24"/>
      <c r="S294" s="50">
        <f>_xlfn.IFNA(VLOOKUP(Q294,Sheet1!$B$35:$C$38,2,0),0)</f>
        <v>0</v>
      </c>
      <c r="T294" s="25"/>
      <c r="U294" s="49">
        <f>_xlfn.IFNA(IF(O294&gt;=VLOOKUP(L294,Sheet1!$B$5:$C$6,2,0),1,(1/VLOOKUP(L294,Sheet1!$B$5:$C$6,2,0))*O294),0)</f>
        <v>0</v>
      </c>
      <c r="V294" s="48">
        <f>T294*U294*Sheet1!$B$14</f>
        <v>0</v>
      </c>
      <c r="W294" s="26"/>
      <c r="Y294" s="7"/>
    </row>
    <row r="295" spans="1:25" s="6" customFormat="1">
      <c r="B295" s="7"/>
      <c r="D295" s="22"/>
      <c r="E295" s="65">
        <f t="shared" si="29"/>
        <v>282</v>
      </c>
      <c r="F295" s="65" t="e">
        <f t="shared" si="24"/>
        <v>#N/A</v>
      </c>
      <c r="G295" s="65" t="e">
        <f t="shared" si="25"/>
        <v>#N/A</v>
      </c>
      <c r="H295" s="65">
        <f>_xlfn.IFNA(G295*T295*Sheet1!$B$14,0)</f>
        <v>0</v>
      </c>
      <c r="I295" s="24"/>
      <c r="J295" s="24"/>
      <c r="K295" s="24"/>
      <c r="L295" s="24"/>
      <c r="M295" s="47" t="str">
        <f t="shared" si="26"/>
        <v xml:space="preserve"> - </v>
      </c>
      <c r="N295" s="47" t="e">
        <f>VLOOKUP(M295,Sheet1!$B$31:$C$34,2,0)</f>
        <v>#N/A</v>
      </c>
      <c r="O295" s="25"/>
      <c r="P295" s="47">
        <f t="shared" si="27"/>
        <v>0</v>
      </c>
      <c r="Q295" s="47" t="str">
        <f t="shared" si="28"/>
        <v xml:space="preserve"> - </v>
      </c>
      <c r="R295" s="24"/>
      <c r="S295" s="50">
        <f>_xlfn.IFNA(VLOOKUP(Q295,Sheet1!$B$35:$C$38,2,0),0)</f>
        <v>0</v>
      </c>
      <c r="T295" s="25"/>
      <c r="U295" s="49">
        <f>_xlfn.IFNA(IF(O295&gt;=VLOOKUP(L295,Sheet1!$B$5:$C$6,2,0),1,(1/VLOOKUP(L295,Sheet1!$B$5:$C$6,2,0))*O295),0)</f>
        <v>0</v>
      </c>
      <c r="V295" s="48">
        <f>T295*U295*Sheet1!$B$14</f>
        <v>0</v>
      </c>
      <c r="W295" s="26"/>
      <c r="Y295" s="7"/>
    </row>
    <row r="296" spans="1:25" s="6" customFormat="1">
      <c r="B296" s="7"/>
      <c r="D296" s="22"/>
      <c r="E296" s="65">
        <f t="shared" si="29"/>
        <v>283</v>
      </c>
      <c r="F296" s="65" t="e">
        <f t="shared" si="24"/>
        <v>#N/A</v>
      </c>
      <c r="G296" s="65" t="e">
        <f t="shared" si="25"/>
        <v>#N/A</v>
      </c>
      <c r="H296" s="65">
        <f>_xlfn.IFNA(G296*T296*Sheet1!$B$14,0)</f>
        <v>0</v>
      </c>
      <c r="I296" s="24"/>
      <c r="J296" s="24"/>
      <c r="K296" s="24"/>
      <c r="L296" s="24"/>
      <c r="M296" s="47" t="str">
        <f t="shared" si="26"/>
        <v xml:space="preserve"> - </v>
      </c>
      <c r="N296" s="47" t="e">
        <f>VLOOKUP(M296,Sheet1!$B$31:$C$34,2,0)</f>
        <v>#N/A</v>
      </c>
      <c r="O296" s="25"/>
      <c r="P296" s="47">
        <f t="shared" si="27"/>
        <v>0</v>
      </c>
      <c r="Q296" s="47" t="str">
        <f t="shared" si="28"/>
        <v xml:space="preserve"> - </v>
      </c>
      <c r="R296" s="24"/>
      <c r="S296" s="50">
        <f>_xlfn.IFNA(VLOOKUP(Q296,Sheet1!$B$35:$C$38,2,0),0)</f>
        <v>0</v>
      </c>
      <c r="T296" s="25"/>
      <c r="U296" s="49">
        <f>_xlfn.IFNA(IF(O296&gt;=VLOOKUP(L296,Sheet1!$B$5:$C$6,2,0),1,(1/VLOOKUP(L296,Sheet1!$B$5:$C$6,2,0))*O296),0)</f>
        <v>0</v>
      </c>
      <c r="V296" s="48">
        <f>T296*U296*Sheet1!$B$14</f>
        <v>0</v>
      </c>
      <c r="W296" s="26"/>
      <c r="Y296" s="7"/>
    </row>
    <row r="297" spans="1:25" s="6" customFormat="1">
      <c r="B297" s="7"/>
      <c r="D297" s="22"/>
      <c r="E297" s="65">
        <f t="shared" si="29"/>
        <v>284</v>
      </c>
      <c r="F297" s="65" t="e">
        <f t="shared" si="24"/>
        <v>#N/A</v>
      </c>
      <c r="G297" s="65" t="e">
        <f t="shared" si="25"/>
        <v>#N/A</v>
      </c>
      <c r="H297" s="65">
        <f>_xlfn.IFNA(G297*T297*Sheet1!$B$14,0)</f>
        <v>0</v>
      </c>
      <c r="I297" s="24"/>
      <c r="J297" s="24"/>
      <c r="K297" s="24"/>
      <c r="L297" s="24"/>
      <c r="M297" s="47" t="str">
        <f t="shared" si="26"/>
        <v xml:space="preserve"> - </v>
      </c>
      <c r="N297" s="47" t="e">
        <f>VLOOKUP(M297,Sheet1!$B$31:$C$34,2,0)</f>
        <v>#N/A</v>
      </c>
      <c r="O297" s="25"/>
      <c r="P297" s="47">
        <f t="shared" si="27"/>
        <v>0</v>
      </c>
      <c r="Q297" s="47" t="str">
        <f t="shared" si="28"/>
        <v xml:space="preserve"> - </v>
      </c>
      <c r="R297" s="24"/>
      <c r="S297" s="50">
        <f>_xlfn.IFNA(VLOOKUP(Q297,Sheet1!$B$35:$C$38,2,0),0)</f>
        <v>0</v>
      </c>
      <c r="T297" s="25"/>
      <c r="U297" s="49">
        <f>_xlfn.IFNA(IF(O297&gt;=VLOOKUP(L297,Sheet1!$B$5:$C$6,2,0),1,(1/VLOOKUP(L297,Sheet1!$B$5:$C$6,2,0))*O297),0)</f>
        <v>0</v>
      </c>
      <c r="V297" s="48">
        <f>T297*U297*Sheet1!$B$14</f>
        <v>0</v>
      </c>
      <c r="W297" s="26"/>
      <c r="Y297" s="7"/>
    </row>
    <row r="298" spans="1:25" s="6" customFormat="1">
      <c r="B298" s="7"/>
      <c r="D298" s="22"/>
      <c r="E298" s="65">
        <f t="shared" si="29"/>
        <v>285</v>
      </c>
      <c r="F298" s="65" t="e">
        <f t="shared" si="24"/>
        <v>#N/A</v>
      </c>
      <c r="G298" s="65" t="e">
        <f t="shared" si="25"/>
        <v>#N/A</v>
      </c>
      <c r="H298" s="65">
        <f>_xlfn.IFNA(G298*T298*Sheet1!$B$14,0)</f>
        <v>0</v>
      </c>
      <c r="I298" s="24"/>
      <c r="J298" s="24"/>
      <c r="K298" s="24"/>
      <c r="L298" s="24"/>
      <c r="M298" s="47" t="str">
        <f t="shared" si="26"/>
        <v xml:space="preserve"> - </v>
      </c>
      <c r="N298" s="47" t="e">
        <f>VLOOKUP(M298,Sheet1!$B$31:$C$34,2,0)</f>
        <v>#N/A</v>
      </c>
      <c r="O298" s="25"/>
      <c r="P298" s="47">
        <f t="shared" si="27"/>
        <v>0</v>
      </c>
      <c r="Q298" s="47" t="str">
        <f t="shared" si="28"/>
        <v xml:space="preserve"> - </v>
      </c>
      <c r="R298" s="24"/>
      <c r="S298" s="50">
        <f>_xlfn.IFNA(VLOOKUP(Q298,Sheet1!$B$35:$C$38,2,0),0)</f>
        <v>0</v>
      </c>
      <c r="T298" s="25"/>
      <c r="U298" s="49">
        <f>_xlfn.IFNA(IF(O298&gt;=VLOOKUP(L298,Sheet1!$B$5:$C$6,2,0),1,(1/VLOOKUP(L298,Sheet1!$B$5:$C$6,2,0))*O298),0)</f>
        <v>0</v>
      </c>
      <c r="V298" s="48">
        <f>T298*U298*Sheet1!$B$14</f>
        <v>0</v>
      </c>
      <c r="W298" s="26"/>
      <c r="Y298" s="7"/>
    </row>
    <row r="299" spans="1:25" s="6" customFormat="1">
      <c r="B299" s="7"/>
      <c r="D299" s="22"/>
      <c r="E299" s="65">
        <f t="shared" si="29"/>
        <v>286</v>
      </c>
      <c r="F299" s="65" t="e">
        <f t="shared" si="24"/>
        <v>#N/A</v>
      </c>
      <c r="G299" s="65" t="e">
        <f t="shared" si="25"/>
        <v>#N/A</v>
      </c>
      <c r="H299" s="65">
        <f>_xlfn.IFNA(G299*T299*Sheet1!$B$14,0)</f>
        <v>0</v>
      </c>
      <c r="I299" s="24"/>
      <c r="J299" s="24"/>
      <c r="K299" s="24"/>
      <c r="L299" s="24"/>
      <c r="M299" s="47" t="str">
        <f t="shared" si="26"/>
        <v xml:space="preserve"> - </v>
      </c>
      <c r="N299" s="47" t="e">
        <f>VLOOKUP(M299,Sheet1!$B$31:$C$34,2,0)</f>
        <v>#N/A</v>
      </c>
      <c r="O299" s="25"/>
      <c r="P299" s="47">
        <f t="shared" si="27"/>
        <v>0</v>
      </c>
      <c r="Q299" s="47" t="str">
        <f t="shared" si="28"/>
        <v xml:space="preserve"> - </v>
      </c>
      <c r="R299" s="24"/>
      <c r="S299" s="50">
        <f>_xlfn.IFNA(VLOOKUP(Q299,Sheet1!$B$35:$C$38,2,0),0)</f>
        <v>0</v>
      </c>
      <c r="T299" s="25"/>
      <c r="U299" s="49">
        <f>_xlfn.IFNA(IF(O299&gt;=VLOOKUP(L299,Sheet1!$B$5:$C$6,2,0),1,(1/VLOOKUP(L299,Sheet1!$B$5:$C$6,2,0))*O299),0)</f>
        <v>0</v>
      </c>
      <c r="V299" s="48">
        <f>T299*U299*Sheet1!$B$14</f>
        <v>0</v>
      </c>
      <c r="W299" s="26"/>
      <c r="Y299" s="7"/>
    </row>
    <row r="300" spans="1:25" s="6" customFormat="1">
      <c r="B300" s="7"/>
      <c r="D300" s="22"/>
      <c r="E300" s="65">
        <f t="shared" si="29"/>
        <v>287</v>
      </c>
      <c r="F300" s="65" t="e">
        <f t="shared" si="24"/>
        <v>#N/A</v>
      </c>
      <c r="G300" s="65" t="e">
        <f t="shared" si="25"/>
        <v>#N/A</v>
      </c>
      <c r="H300" s="65">
        <f>_xlfn.IFNA(G300*T300*Sheet1!$B$14,0)</f>
        <v>0</v>
      </c>
      <c r="I300" s="24"/>
      <c r="J300" s="24"/>
      <c r="K300" s="24"/>
      <c r="L300" s="24"/>
      <c r="M300" s="47" t="str">
        <f t="shared" si="26"/>
        <v xml:space="preserve"> - </v>
      </c>
      <c r="N300" s="47" t="e">
        <f>VLOOKUP(M300,Sheet1!$B$31:$C$34,2,0)</f>
        <v>#N/A</v>
      </c>
      <c r="O300" s="25"/>
      <c r="P300" s="47">
        <f t="shared" si="27"/>
        <v>0</v>
      </c>
      <c r="Q300" s="47" t="str">
        <f t="shared" si="28"/>
        <v xml:space="preserve"> - </v>
      </c>
      <c r="R300" s="24"/>
      <c r="S300" s="50">
        <f>_xlfn.IFNA(VLOOKUP(Q300,Sheet1!$B$35:$C$38,2,0),0)</f>
        <v>0</v>
      </c>
      <c r="T300" s="25"/>
      <c r="U300" s="49">
        <f>_xlfn.IFNA(IF(O300&gt;=VLOOKUP(L300,Sheet1!$B$5:$C$6,2,0),1,(1/VLOOKUP(L300,Sheet1!$B$5:$C$6,2,0))*O300),0)</f>
        <v>0</v>
      </c>
      <c r="V300" s="48">
        <f>T300*U300*Sheet1!$B$14</f>
        <v>0</v>
      </c>
      <c r="W300" s="26"/>
      <c r="Y300" s="7"/>
    </row>
    <row r="301" spans="1:25" s="6" customFormat="1">
      <c r="B301" s="7"/>
      <c r="D301" s="70"/>
      <c r="E301" s="66"/>
      <c r="F301" s="66"/>
      <c r="G301" s="66"/>
      <c r="H301" s="66"/>
      <c r="T301" s="8"/>
      <c r="Y301" s="7"/>
    </row>
    <row r="302" spans="1:25" ht="5.25" customHeight="1">
      <c r="A302" s="7"/>
      <c r="B302" s="7"/>
      <c r="C302" s="7"/>
      <c r="D302" s="71"/>
      <c r="E302" s="67"/>
      <c r="F302" s="67"/>
      <c r="G302" s="67"/>
      <c r="H302" s="67"/>
      <c r="I302" s="7"/>
      <c r="J302" s="7"/>
      <c r="K302" s="7"/>
      <c r="L302" s="7"/>
      <c r="M302" s="7"/>
      <c r="N302" s="7"/>
      <c r="O302" s="7"/>
      <c r="P302" s="7"/>
      <c r="Q302" s="7"/>
      <c r="R302" s="7"/>
      <c r="S302" s="7"/>
      <c r="T302" s="35"/>
      <c r="U302" s="7"/>
      <c r="V302" s="7"/>
      <c r="W302" s="7"/>
      <c r="X302" s="7"/>
      <c r="Y302" s="7"/>
    </row>
  </sheetData>
  <sheetProtection sheet="1" objects="1" scenarios="1" selectLockedCells="1"/>
  <mergeCells count="8">
    <mergeCell ref="J4:K4"/>
    <mergeCell ref="J5:K5"/>
    <mergeCell ref="D4:I4"/>
    <mergeCell ref="D5:I5"/>
    <mergeCell ref="D8:I8"/>
    <mergeCell ref="D7:I7"/>
    <mergeCell ref="J7:K7"/>
    <mergeCell ref="J8:K8"/>
  </mergeCells>
  <pageMargins left="0.7" right="0.7" top="0.75" bottom="0.75" header="0.3" footer="0.3"/>
  <pageSetup paperSize="9"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Sheet1!$B$5:$B$6</xm:f>
          </x14:formula1>
          <xm:sqref>L14:L300</xm:sqref>
        </x14:dataValidation>
        <x14:dataValidation type="list" allowBlank="1" showInputMessage="1" showErrorMessage="1" xr:uid="{00000000-0002-0000-0000-000001000000}">
          <x14:formula1>
            <xm:f>Sheet1!$B$9:$B$10</xm:f>
          </x14:formula1>
          <xm:sqref>R14:R300</xm:sqref>
        </x14:dataValidation>
        <x14:dataValidation type="list" allowBlank="1" showInputMessage="1" showErrorMessage="1" xr:uid="{00000000-0002-0000-0000-000002000000}">
          <x14:formula1>
            <xm:f>Sheet1!B$42:B$43</xm:f>
          </x14:formula1>
          <xm:sqref>K14:K300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3"/>
  <sheetViews>
    <sheetView showGridLines="0" zoomScale="90" zoomScaleNormal="90" workbookViewId="0" xr3:uid="{958C4451-9541-5A59-BF78-D2F731DF1C81}">
      <selection activeCell="G7" sqref="G7"/>
    </sheetView>
  </sheetViews>
  <sheetFormatPr defaultColWidth="9.140625" defaultRowHeight="14.25"/>
  <cols>
    <col min="1" max="1" width="1.140625" style="9" customWidth="1"/>
    <col min="2" max="2" width="4.5703125" style="9" customWidth="1"/>
    <col min="3" max="3" width="15.5703125" style="9" customWidth="1"/>
    <col min="4" max="4" width="16.7109375" style="9" customWidth="1"/>
    <col min="5" max="5" width="16" style="9" customWidth="1"/>
    <col min="6" max="6" width="21.85546875" style="9" customWidth="1"/>
    <col min="7" max="7" width="16.140625" style="9" customWidth="1"/>
    <col min="8" max="8" width="18.28515625" style="9" customWidth="1"/>
    <col min="9" max="9" width="5.5703125" style="9" hidden="1" customWidth="1"/>
    <col min="10" max="10" width="3.28515625" style="9" hidden="1" customWidth="1"/>
    <col min="11" max="11" width="25.5703125" style="9" customWidth="1"/>
    <col min="12" max="12" width="3.85546875" style="9" customWidth="1"/>
    <col min="13" max="13" width="1" style="9" customWidth="1"/>
    <col min="14" max="16384" width="9.140625" style="9"/>
  </cols>
  <sheetData>
    <row r="1" spans="1:13" ht="6.75" customHeight="1">
      <c r="A1" s="7"/>
      <c r="B1" s="7"/>
      <c r="C1" s="7"/>
      <c r="D1" s="7"/>
      <c r="E1" s="7"/>
      <c r="F1" s="7"/>
      <c r="G1" s="7"/>
      <c r="H1" s="7"/>
      <c r="I1" s="7"/>
      <c r="J1" s="7"/>
      <c r="K1" s="7"/>
      <c r="L1" s="7"/>
      <c r="M1" s="7"/>
    </row>
    <row r="2" spans="1:13" ht="14.65" thickBot="1">
      <c r="A2" s="7"/>
      <c r="B2" s="6"/>
      <c r="C2" s="6"/>
      <c r="D2" s="6"/>
      <c r="E2" s="6"/>
      <c r="F2" s="6"/>
      <c r="G2" s="6"/>
      <c r="H2" s="6"/>
      <c r="I2" s="6"/>
      <c r="J2" s="6"/>
      <c r="K2" s="6"/>
      <c r="L2" s="6"/>
      <c r="M2" s="7"/>
    </row>
    <row r="3" spans="1:13" ht="14.65" thickBot="1">
      <c r="A3" s="7"/>
      <c r="B3" s="6"/>
      <c r="C3" s="81" t="s">
        <v>22</v>
      </c>
      <c r="D3" s="82"/>
      <c r="E3" s="85">
        <f>SUM(G7:G301)*Sheet1!B21</f>
        <v>0</v>
      </c>
      <c r="F3" s="86"/>
      <c r="G3" s="87"/>
      <c r="H3" s="6"/>
      <c r="I3" s="6"/>
      <c r="J3" s="6"/>
      <c r="K3" s="6"/>
      <c r="L3" s="6"/>
      <c r="M3" s="7"/>
    </row>
    <row r="4" spans="1:13" ht="15" thickTop="1" thickBot="1">
      <c r="A4" s="7"/>
      <c r="B4" s="6"/>
      <c r="C4" s="81" t="s">
        <v>23</v>
      </c>
      <c r="D4" s="82"/>
      <c r="E4" s="85">
        <f>SUM(J7:J301)</f>
        <v>0</v>
      </c>
      <c r="F4" s="86"/>
      <c r="G4" s="87"/>
      <c r="H4" s="13"/>
      <c r="I4" s="6"/>
      <c r="J4" s="6"/>
      <c r="K4" s="6"/>
      <c r="L4" s="6"/>
      <c r="M4" s="7"/>
    </row>
    <row r="5" spans="1:13" ht="15" thickTop="1" thickBot="1">
      <c r="A5" s="7"/>
      <c r="B5" s="6"/>
      <c r="C5" s="6"/>
      <c r="D5" s="6"/>
      <c r="E5" s="6"/>
      <c r="F5" s="6"/>
      <c r="G5" s="6"/>
      <c r="H5" s="6"/>
      <c r="I5" s="6"/>
      <c r="J5" s="6"/>
      <c r="K5" s="6"/>
      <c r="L5" s="6"/>
      <c r="M5" s="7"/>
    </row>
    <row r="6" spans="1:13" ht="18">
      <c r="A6" s="7"/>
      <c r="B6" s="6"/>
      <c r="C6" s="15" t="s">
        <v>5</v>
      </c>
      <c r="D6" s="17" t="s">
        <v>8</v>
      </c>
      <c r="E6" s="17" t="s">
        <v>9</v>
      </c>
      <c r="F6" s="17" t="s">
        <v>24</v>
      </c>
      <c r="G6" s="17" t="s">
        <v>25</v>
      </c>
      <c r="H6" s="17" t="s">
        <v>19</v>
      </c>
      <c r="I6" s="17"/>
      <c r="J6" s="17"/>
      <c r="K6" s="21" t="s">
        <v>21</v>
      </c>
      <c r="L6" s="6"/>
      <c r="M6" s="7"/>
    </row>
    <row r="7" spans="1:13">
      <c r="A7" s="7"/>
      <c r="B7" s="6"/>
      <c r="C7" s="27"/>
      <c r="D7" s="24"/>
      <c r="E7" s="24"/>
      <c r="F7" s="24"/>
      <c r="G7" s="24"/>
      <c r="H7" s="24"/>
      <c r="I7" s="47">
        <f>IF(G7&gt;=Sheet1!$B$18,Sheet1!$B$14,(Sheet1!$B$14/Sheet1!$B$18)*'Dodatno delo'!G7)</f>
        <v>0</v>
      </c>
      <c r="J7" s="47">
        <f>H7*I7</f>
        <v>0</v>
      </c>
      <c r="K7" s="26"/>
      <c r="L7" s="6"/>
      <c r="M7" s="7"/>
    </row>
    <row r="8" spans="1:13">
      <c r="A8" s="7"/>
      <c r="B8" s="6"/>
      <c r="C8" s="27"/>
      <c r="D8" s="24"/>
      <c r="E8" s="24"/>
      <c r="F8" s="24"/>
      <c r="G8" s="24"/>
      <c r="H8" s="24"/>
      <c r="I8" s="47">
        <f>IF(G8&gt;=Sheet1!$B$18,Sheet1!$B$14,(Sheet1!$B$14/Sheet1!$B$18)*'Dodatno delo'!G8)</f>
        <v>0</v>
      </c>
      <c r="J8" s="47">
        <f t="shared" ref="J8:J71" si="0">H8*I8</f>
        <v>0</v>
      </c>
      <c r="K8" s="26"/>
      <c r="L8" s="6"/>
      <c r="M8" s="7"/>
    </row>
    <row r="9" spans="1:13">
      <c r="A9" s="7"/>
      <c r="B9" s="6"/>
      <c r="C9" s="27"/>
      <c r="D9" s="24"/>
      <c r="E9" s="24"/>
      <c r="F9" s="24"/>
      <c r="G9" s="24"/>
      <c r="H9" s="24"/>
      <c r="I9" s="47">
        <f>IF(G9&gt;=Sheet1!$B$18,Sheet1!$B$14,(Sheet1!$B$14/Sheet1!$B$18)*'Dodatno delo'!G9)</f>
        <v>0</v>
      </c>
      <c r="J9" s="47">
        <f t="shared" si="0"/>
        <v>0</v>
      </c>
      <c r="K9" s="26"/>
      <c r="L9" s="6"/>
      <c r="M9" s="7"/>
    </row>
    <row r="10" spans="1:13">
      <c r="A10" s="7"/>
      <c r="B10" s="6"/>
      <c r="C10" s="27"/>
      <c r="D10" s="24"/>
      <c r="E10" s="24"/>
      <c r="F10" s="24"/>
      <c r="G10" s="24"/>
      <c r="H10" s="24"/>
      <c r="I10" s="47">
        <f>IF(G10&gt;=Sheet1!$B$18,Sheet1!$B$14,(Sheet1!$B$14/Sheet1!$B$18)*'Dodatno delo'!G10)</f>
        <v>0</v>
      </c>
      <c r="J10" s="47">
        <f t="shared" si="0"/>
        <v>0</v>
      </c>
      <c r="K10" s="26"/>
      <c r="L10" s="6"/>
      <c r="M10" s="7"/>
    </row>
    <row r="11" spans="1:13">
      <c r="A11" s="7"/>
      <c r="B11" s="6"/>
      <c r="C11" s="27"/>
      <c r="D11" s="24"/>
      <c r="E11" s="24"/>
      <c r="F11" s="24"/>
      <c r="G11" s="24"/>
      <c r="H11" s="24"/>
      <c r="I11" s="47">
        <f>IF(G11&gt;=Sheet1!$B$18,Sheet1!$B$14,(Sheet1!$B$14/Sheet1!$B$18)*'Dodatno delo'!G11)</f>
        <v>0</v>
      </c>
      <c r="J11" s="47">
        <f t="shared" si="0"/>
        <v>0</v>
      </c>
      <c r="K11" s="26"/>
      <c r="L11" s="6"/>
      <c r="M11" s="7"/>
    </row>
    <row r="12" spans="1:13">
      <c r="A12" s="7"/>
      <c r="B12" s="6"/>
      <c r="C12" s="27"/>
      <c r="D12" s="24"/>
      <c r="E12" s="24"/>
      <c r="F12" s="24"/>
      <c r="G12" s="24"/>
      <c r="H12" s="24"/>
      <c r="I12" s="47">
        <f>IF(G12&gt;=Sheet1!$B$18,Sheet1!$B$14,(Sheet1!$B$14/Sheet1!$B$18)*'Dodatno delo'!G12)</f>
        <v>0</v>
      </c>
      <c r="J12" s="47">
        <f t="shared" si="0"/>
        <v>0</v>
      </c>
      <c r="K12" s="26"/>
      <c r="L12" s="6"/>
      <c r="M12" s="7"/>
    </row>
    <row r="13" spans="1:13">
      <c r="A13" s="7"/>
      <c r="B13" s="6"/>
      <c r="C13" s="27"/>
      <c r="D13" s="24"/>
      <c r="E13" s="24"/>
      <c r="F13" s="24"/>
      <c r="G13" s="24"/>
      <c r="H13" s="24"/>
      <c r="I13" s="47">
        <f>IF(G13&gt;=Sheet1!$B$18,Sheet1!$B$14,(Sheet1!$B$14/Sheet1!$B$18)*'Dodatno delo'!G13)</f>
        <v>0</v>
      </c>
      <c r="J13" s="47">
        <f t="shared" si="0"/>
        <v>0</v>
      </c>
      <c r="K13" s="26"/>
      <c r="L13" s="6"/>
      <c r="M13" s="7"/>
    </row>
    <row r="14" spans="1:13">
      <c r="A14" s="7"/>
      <c r="B14" s="6"/>
      <c r="C14" s="27"/>
      <c r="D14" s="24"/>
      <c r="E14" s="24"/>
      <c r="F14" s="24"/>
      <c r="G14" s="24"/>
      <c r="H14" s="24"/>
      <c r="I14" s="47">
        <f>IF(G14&gt;=Sheet1!$B$18,Sheet1!$B$14,(Sheet1!$B$14/Sheet1!$B$18)*'Dodatno delo'!G14)</f>
        <v>0</v>
      </c>
      <c r="J14" s="47">
        <f t="shared" si="0"/>
        <v>0</v>
      </c>
      <c r="K14" s="26"/>
      <c r="L14" s="6"/>
      <c r="M14" s="7"/>
    </row>
    <row r="15" spans="1:13">
      <c r="A15" s="7"/>
      <c r="B15" s="6"/>
      <c r="C15" s="27"/>
      <c r="D15" s="24"/>
      <c r="E15" s="24"/>
      <c r="F15" s="24"/>
      <c r="G15" s="24"/>
      <c r="H15" s="24"/>
      <c r="I15" s="47">
        <f>IF(G15&gt;=Sheet1!$B$18,Sheet1!$B$14,(Sheet1!$B$14/Sheet1!$B$18)*'Dodatno delo'!G15)</f>
        <v>0</v>
      </c>
      <c r="J15" s="47">
        <f t="shared" si="0"/>
        <v>0</v>
      </c>
      <c r="K15" s="26"/>
      <c r="L15" s="6"/>
      <c r="M15" s="7"/>
    </row>
    <row r="16" spans="1:13">
      <c r="A16" s="7"/>
      <c r="B16" s="6"/>
      <c r="C16" s="27"/>
      <c r="D16" s="24"/>
      <c r="E16" s="24"/>
      <c r="F16" s="24"/>
      <c r="G16" s="24"/>
      <c r="H16" s="24"/>
      <c r="I16" s="47">
        <f>IF(G16&gt;=Sheet1!$B$18,Sheet1!$B$14,(Sheet1!$B$14/Sheet1!$B$18)*'Dodatno delo'!G16)</f>
        <v>0</v>
      </c>
      <c r="J16" s="47">
        <f t="shared" si="0"/>
        <v>0</v>
      </c>
      <c r="K16" s="26"/>
      <c r="L16" s="6"/>
      <c r="M16" s="7"/>
    </row>
    <row r="17" spans="1:13">
      <c r="A17" s="7"/>
      <c r="B17" s="6"/>
      <c r="C17" s="27"/>
      <c r="D17" s="24"/>
      <c r="E17" s="24"/>
      <c r="F17" s="24"/>
      <c r="G17" s="24"/>
      <c r="H17" s="24"/>
      <c r="I17" s="47">
        <f>IF(G17&gt;=Sheet1!$B$18,Sheet1!$B$14,(Sheet1!$B$14/Sheet1!$B$18)*'Dodatno delo'!G17)</f>
        <v>0</v>
      </c>
      <c r="J17" s="47">
        <f t="shared" si="0"/>
        <v>0</v>
      </c>
      <c r="K17" s="26"/>
      <c r="L17" s="6"/>
      <c r="M17" s="7"/>
    </row>
    <row r="18" spans="1:13">
      <c r="A18" s="7"/>
      <c r="B18" s="6"/>
      <c r="C18" s="27"/>
      <c r="D18" s="24"/>
      <c r="E18" s="24"/>
      <c r="F18" s="24"/>
      <c r="G18" s="24"/>
      <c r="H18" s="24"/>
      <c r="I18" s="47">
        <f>IF(G18&gt;=Sheet1!$B$18,Sheet1!$B$14,(Sheet1!$B$14/Sheet1!$B$18)*'Dodatno delo'!G18)</f>
        <v>0</v>
      </c>
      <c r="J18" s="47">
        <f t="shared" si="0"/>
        <v>0</v>
      </c>
      <c r="K18" s="26"/>
      <c r="L18" s="6"/>
      <c r="M18" s="7"/>
    </row>
    <row r="19" spans="1:13">
      <c r="A19" s="7"/>
      <c r="B19" s="6"/>
      <c r="C19" s="27"/>
      <c r="D19" s="24"/>
      <c r="E19" s="24"/>
      <c r="F19" s="24"/>
      <c r="G19" s="24"/>
      <c r="H19" s="24"/>
      <c r="I19" s="47">
        <f>IF(G19&gt;=Sheet1!$B$18,Sheet1!$B$14,(Sheet1!$B$14/Sheet1!$B$18)*'Dodatno delo'!G19)</f>
        <v>0</v>
      </c>
      <c r="J19" s="47">
        <f t="shared" si="0"/>
        <v>0</v>
      </c>
      <c r="K19" s="26"/>
      <c r="L19" s="6"/>
      <c r="M19" s="7"/>
    </row>
    <row r="20" spans="1:13">
      <c r="A20" s="7"/>
      <c r="B20" s="6"/>
      <c r="C20" s="27"/>
      <c r="D20" s="24"/>
      <c r="E20" s="24"/>
      <c r="F20" s="24"/>
      <c r="G20" s="24"/>
      <c r="H20" s="24"/>
      <c r="I20" s="47">
        <f>IF(G20&gt;=Sheet1!$B$18,Sheet1!$B$14,(Sheet1!$B$14/Sheet1!$B$18)*'Dodatno delo'!G20)</f>
        <v>0</v>
      </c>
      <c r="J20" s="47">
        <f t="shared" si="0"/>
        <v>0</v>
      </c>
      <c r="K20" s="26"/>
      <c r="L20" s="6"/>
      <c r="M20" s="7"/>
    </row>
    <row r="21" spans="1:13">
      <c r="A21" s="7"/>
      <c r="B21" s="6"/>
      <c r="C21" s="27"/>
      <c r="D21" s="24"/>
      <c r="E21" s="24"/>
      <c r="F21" s="24"/>
      <c r="G21" s="24"/>
      <c r="H21" s="24"/>
      <c r="I21" s="47">
        <f>IF(G21&gt;=Sheet1!$B$18,Sheet1!$B$14,(Sheet1!$B$14/Sheet1!$B$18)*'Dodatno delo'!G21)</f>
        <v>0</v>
      </c>
      <c r="J21" s="47">
        <f t="shared" si="0"/>
        <v>0</v>
      </c>
      <c r="K21" s="26"/>
      <c r="L21" s="6"/>
      <c r="M21" s="7"/>
    </row>
    <row r="22" spans="1:13">
      <c r="A22" s="7"/>
      <c r="B22" s="6"/>
      <c r="C22" s="27"/>
      <c r="D22" s="24"/>
      <c r="E22" s="24"/>
      <c r="F22" s="24"/>
      <c r="G22" s="24"/>
      <c r="H22" s="24"/>
      <c r="I22" s="47">
        <f>IF(G22&gt;=Sheet1!$B$18,Sheet1!$B$14,(Sheet1!$B$14/Sheet1!$B$18)*'Dodatno delo'!G22)</f>
        <v>0</v>
      </c>
      <c r="J22" s="47">
        <f t="shared" si="0"/>
        <v>0</v>
      </c>
      <c r="K22" s="26"/>
      <c r="L22" s="6"/>
      <c r="M22" s="7"/>
    </row>
    <row r="23" spans="1:13">
      <c r="A23" s="7"/>
      <c r="B23" s="6"/>
      <c r="C23" s="27"/>
      <c r="D23" s="24"/>
      <c r="E23" s="24"/>
      <c r="F23" s="24"/>
      <c r="G23" s="24"/>
      <c r="H23" s="24"/>
      <c r="I23" s="47">
        <f>IF(G23&gt;=Sheet1!$B$18,Sheet1!$B$14,(Sheet1!$B$14/Sheet1!$B$18)*'Dodatno delo'!G23)</f>
        <v>0</v>
      </c>
      <c r="J23" s="47">
        <f t="shared" si="0"/>
        <v>0</v>
      </c>
      <c r="K23" s="26"/>
      <c r="L23" s="6"/>
      <c r="M23" s="7"/>
    </row>
    <row r="24" spans="1:13">
      <c r="A24" s="7"/>
      <c r="B24" s="6"/>
      <c r="C24" s="27"/>
      <c r="D24" s="24"/>
      <c r="E24" s="24"/>
      <c r="F24" s="24"/>
      <c r="G24" s="24"/>
      <c r="H24" s="24"/>
      <c r="I24" s="47">
        <f>IF(G24&gt;=Sheet1!$B$18,Sheet1!$B$14,(Sheet1!$B$14/Sheet1!$B$18)*'Dodatno delo'!G24)</f>
        <v>0</v>
      </c>
      <c r="J24" s="47">
        <f t="shared" si="0"/>
        <v>0</v>
      </c>
      <c r="K24" s="26"/>
      <c r="L24" s="6"/>
      <c r="M24" s="7"/>
    </row>
    <row r="25" spans="1:13">
      <c r="A25" s="7"/>
      <c r="B25" s="6"/>
      <c r="C25" s="27"/>
      <c r="D25" s="24"/>
      <c r="E25" s="24"/>
      <c r="F25" s="24"/>
      <c r="G25" s="24"/>
      <c r="H25" s="24"/>
      <c r="I25" s="47">
        <f>IF(G25&gt;=Sheet1!$B$18,Sheet1!$B$14,(Sheet1!$B$14/Sheet1!$B$18)*'Dodatno delo'!G25)</f>
        <v>0</v>
      </c>
      <c r="J25" s="47">
        <f t="shared" si="0"/>
        <v>0</v>
      </c>
      <c r="K25" s="26"/>
      <c r="L25" s="6"/>
      <c r="M25" s="7"/>
    </row>
    <row r="26" spans="1:13">
      <c r="A26" s="7"/>
      <c r="B26" s="6"/>
      <c r="C26" s="27"/>
      <c r="D26" s="24"/>
      <c r="E26" s="24"/>
      <c r="F26" s="24"/>
      <c r="G26" s="24"/>
      <c r="H26" s="24"/>
      <c r="I26" s="47">
        <f>IF(G26&gt;=Sheet1!$B$18,Sheet1!$B$14,(Sheet1!$B$14/Sheet1!$B$18)*'Dodatno delo'!G26)</f>
        <v>0</v>
      </c>
      <c r="J26" s="47">
        <f t="shared" si="0"/>
        <v>0</v>
      </c>
      <c r="K26" s="26"/>
      <c r="L26" s="6"/>
      <c r="M26" s="7"/>
    </row>
    <row r="27" spans="1:13">
      <c r="A27" s="7"/>
      <c r="B27" s="6"/>
      <c r="C27" s="27"/>
      <c r="D27" s="24"/>
      <c r="E27" s="24"/>
      <c r="F27" s="24"/>
      <c r="G27" s="24"/>
      <c r="H27" s="24"/>
      <c r="I27" s="47">
        <f>IF(G27&gt;=Sheet1!$B$18,Sheet1!$B$14,(Sheet1!$B$14/Sheet1!$B$18)*'Dodatno delo'!G27)</f>
        <v>0</v>
      </c>
      <c r="J27" s="47">
        <f t="shared" si="0"/>
        <v>0</v>
      </c>
      <c r="K27" s="26"/>
      <c r="L27" s="6"/>
      <c r="M27" s="7"/>
    </row>
    <row r="28" spans="1:13">
      <c r="A28" s="7"/>
      <c r="B28" s="6"/>
      <c r="C28" s="27"/>
      <c r="D28" s="24"/>
      <c r="E28" s="24"/>
      <c r="F28" s="24"/>
      <c r="G28" s="24"/>
      <c r="H28" s="24"/>
      <c r="I28" s="47">
        <f>IF(G28&gt;=Sheet1!$B$18,Sheet1!$B$14,(Sheet1!$B$14/Sheet1!$B$18)*'Dodatno delo'!G28)</f>
        <v>0</v>
      </c>
      <c r="J28" s="47">
        <f t="shared" si="0"/>
        <v>0</v>
      </c>
      <c r="K28" s="26"/>
      <c r="L28" s="6"/>
      <c r="M28" s="7"/>
    </row>
    <row r="29" spans="1:13">
      <c r="A29" s="7"/>
      <c r="B29" s="6"/>
      <c r="C29" s="27"/>
      <c r="D29" s="24"/>
      <c r="E29" s="24"/>
      <c r="F29" s="24"/>
      <c r="G29" s="24"/>
      <c r="H29" s="24"/>
      <c r="I29" s="47">
        <f>IF(G29&gt;=Sheet1!$B$18,Sheet1!$B$14,(Sheet1!$B$14/Sheet1!$B$18)*'Dodatno delo'!G29)</f>
        <v>0</v>
      </c>
      <c r="J29" s="47">
        <f t="shared" si="0"/>
        <v>0</v>
      </c>
      <c r="K29" s="26"/>
      <c r="L29" s="6"/>
      <c r="M29" s="7"/>
    </row>
    <row r="30" spans="1:13">
      <c r="A30" s="7"/>
      <c r="B30" s="6"/>
      <c r="C30" s="27"/>
      <c r="D30" s="24"/>
      <c r="E30" s="24"/>
      <c r="F30" s="24"/>
      <c r="G30" s="24"/>
      <c r="H30" s="24"/>
      <c r="I30" s="47">
        <f>IF(G30&gt;=Sheet1!$B$18,Sheet1!$B$14,(Sheet1!$B$14/Sheet1!$B$18)*'Dodatno delo'!G30)</f>
        <v>0</v>
      </c>
      <c r="J30" s="47">
        <f t="shared" si="0"/>
        <v>0</v>
      </c>
      <c r="K30" s="26"/>
      <c r="L30" s="6"/>
      <c r="M30" s="7"/>
    </row>
    <row r="31" spans="1:13">
      <c r="A31" s="7"/>
      <c r="B31" s="6"/>
      <c r="C31" s="27"/>
      <c r="D31" s="24"/>
      <c r="E31" s="24"/>
      <c r="F31" s="24"/>
      <c r="G31" s="24"/>
      <c r="H31" s="24"/>
      <c r="I31" s="47">
        <f>IF(G31&gt;=Sheet1!$B$18,Sheet1!$B$14,(Sheet1!$B$14/Sheet1!$B$18)*'Dodatno delo'!G31)</f>
        <v>0</v>
      </c>
      <c r="J31" s="47">
        <f t="shared" si="0"/>
        <v>0</v>
      </c>
      <c r="K31" s="26"/>
      <c r="L31" s="6"/>
      <c r="M31" s="7"/>
    </row>
    <row r="32" spans="1:13">
      <c r="A32" s="7"/>
      <c r="B32" s="6"/>
      <c r="C32" s="27"/>
      <c r="D32" s="24"/>
      <c r="E32" s="24"/>
      <c r="F32" s="24"/>
      <c r="G32" s="24"/>
      <c r="H32" s="24"/>
      <c r="I32" s="47">
        <f>IF(G32&gt;=Sheet1!$B$18,Sheet1!$B$14,(Sheet1!$B$14/Sheet1!$B$18)*'Dodatno delo'!G32)</f>
        <v>0</v>
      </c>
      <c r="J32" s="47">
        <f t="shared" si="0"/>
        <v>0</v>
      </c>
      <c r="K32" s="26"/>
      <c r="L32" s="6"/>
      <c r="M32" s="7"/>
    </row>
    <row r="33" spans="1:13">
      <c r="A33" s="7"/>
      <c r="B33" s="6"/>
      <c r="C33" s="27"/>
      <c r="D33" s="24"/>
      <c r="E33" s="24"/>
      <c r="F33" s="24"/>
      <c r="G33" s="24"/>
      <c r="H33" s="24"/>
      <c r="I33" s="47">
        <f>IF(G33&gt;=Sheet1!$B$18,Sheet1!$B$14,(Sheet1!$B$14/Sheet1!$B$18)*'Dodatno delo'!G33)</f>
        <v>0</v>
      </c>
      <c r="J33" s="47">
        <f t="shared" si="0"/>
        <v>0</v>
      </c>
      <c r="K33" s="26"/>
      <c r="L33" s="6"/>
      <c r="M33" s="7"/>
    </row>
    <row r="34" spans="1:13">
      <c r="A34" s="7"/>
      <c r="B34" s="6"/>
      <c r="C34" s="27"/>
      <c r="D34" s="24"/>
      <c r="E34" s="24"/>
      <c r="F34" s="24"/>
      <c r="G34" s="24"/>
      <c r="H34" s="24"/>
      <c r="I34" s="47">
        <f>IF(G34&gt;=Sheet1!$B$18,Sheet1!$B$14,(Sheet1!$B$14/Sheet1!$B$18)*'Dodatno delo'!G34)</f>
        <v>0</v>
      </c>
      <c r="J34" s="47">
        <f t="shared" si="0"/>
        <v>0</v>
      </c>
      <c r="K34" s="26"/>
      <c r="L34" s="6"/>
      <c r="M34" s="7"/>
    </row>
    <row r="35" spans="1:13">
      <c r="A35" s="7"/>
      <c r="B35" s="6"/>
      <c r="C35" s="27"/>
      <c r="D35" s="24"/>
      <c r="E35" s="24"/>
      <c r="F35" s="24"/>
      <c r="G35" s="24"/>
      <c r="H35" s="24"/>
      <c r="I35" s="47">
        <f>IF(G35&gt;=Sheet1!$B$18,Sheet1!$B$14,(Sheet1!$B$14/Sheet1!$B$18)*'Dodatno delo'!G35)</f>
        <v>0</v>
      </c>
      <c r="J35" s="47">
        <f t="shared" si="0"/>
        <v>0</v>
      </c>
      <c r="K35" s="26"/>
      <c r="L35" s="6"/>
      <c r="M35" s="7"/>
    </row>
    <row r="36" spans="1:13">
      <c r="A36" s="7"/>
      <c r="B36" s="6"/>
      <c r="C36" s="27"/>
      <c r="D36" s="24"/>
      <c r="E36" s="24"/>
      <c r="F36" s="24"/>
      <c r="G36" s="24"/>
      <c r="H36" s="24"/>
      <c r="I36" s="47">
        <f>IF(G36&gt;=Sheet1!$B$18,Sheet1!$B$14,(Sheet1!$B$14/Sheet1!$B$18)*'Dodatno delo'!G36)</f>
        <v>0</v>
      </c>
      <c r="J36" s="47">
        <f t="shared" si="0"/>
        <v>0</v>
      </c>
      <c r="K36" s="26"/>
      <c r="L36" s="6"/>
      <c r="M36" s="7"/>
    </row>
    <row r="37" spans="1:13">
      <c r="A37" s="7"/>
      <c r="B37" s="6"/>
      <c r="C37" s="27"/>
      <c r="D37" s="24"/>
      <c r="E37" s="24"/>
      <c r="F37" s="24"/>
      <c r="G37" s="24"/>
      <c r="H37" s="24"/>
      <c r="I37" s="47">
        <f>IF(G37&gt;=Sheet1!$B$18,Sheet1!$B$14,(Sheet1!$B$14/Sheet1!$B$18)*'Dodatno delo'!G37)</f>
        <v>0</v>
      </c>
      <c r="J37" s="47">
        <f t="shared" si="0"/>
        <v>0</v>
      </c>
      <c r="K37" s="26"/>
      <c r="L37" s="6"/>
      <c r="M37" s="7"/>
    </row>
    <row r="38" spans="1:13">
      <c r="A38" s="7"/>
      <c r="B38" s="6"/>
      <c r="C38" s="27"/>
      <c r="D38" s="24"/>
      <c r="E38" s="24"/>
      <c r="F38" s="24"/>
      <c r="G38" s="24"/>
      <c r="H38" s="24"/>
      <c r="I38" s="47">
        <f>IF(G38&gt;=Sheet1!$B$18,Sheet1!$B$14,(Sheet1!$B$14/Sheet1!$B$18)*'Dodatno delo'!G38)</f>
        <v>0</v>
      </c>
      <c r="J38" s="47">
        <f t="shared" si="0"/>
        <v>0</v>
      </c>
      <c r="K38" s="26"/>
      <c r="L38" s="6"/>
      <c r="M38" s="7"/>
    </row>
    <row r="39" spans="1:13">
      <c r="A39" s="7"/>
      <c r="B39" s="6"/>
      <c r="C39" s="27"/>
      <c r="D39" s="24"/>
      <c r="E39" s="24"/>
      <c r="F39" s="24"/>
      <c r="G39" s="24"/>
      <c r="H39" s="24"/>
      <c r="I39" s="47">
        <f>IF(G39&gt;=Sheet1!$B$18,Sheet1!$B$14,(Sheet1!$B$14/Sheet1!$B$18)*'Dodatno delo'!G39)</f>
        <v>0</v>
      </c>
      <c r="J39" s="47">
        <f t="shared" si="0"/>
        <v>0</v>
      </c>
      <c r="K39" s="26"/>
      <c r="L39" s="6"/>
      <c r="M39" s="7"/>
    </row>
    <row r="40" spans="1:13">
      <c r="A40" s="7"/>
      <c r="B40" s="6"/>
      <c r="C40" s="27"/>
      <c r="D40" s="24"/>
      <c r="E40" s="24"/>
      <c r="F40" s="24"/>
      <c r="G40" s="24"/>
      <c r="H40" s="24"/>
      <c r="I40" s="47">
        <f>IF(G40&gt;=Sheet1!$B$18,Sheet1!$B$14,(Sheet1!$B$14/Sheet1!$B$18)*'Dodatno delo'!G40)</f>
        <v>0</v>
      </c>
      <c r="J40" s="47">
        <f t="shared" si="0"/>
        <v>0</v>
      </c>
      <c r="K40" s="26"/>
      <c r="L40" s="6"/>
      <c r="M40" s="7"/>
    </row>
    <row r="41" spans="1:13">
      <c r="A41" s="7"/>
      <c r="B41" s="6"/>
      <c r="C41" s="27"/>
      <c r="D41" s="24"/>
      <c r="E41" s="24"/>
      <c r="F41" s="24"/>
      <c r="G41" s="24"/>
      <c r="H41" s="24"/>
      <c r="I41" s="47">
        <f>IF(G41&gt;=Sheet1!$B$18,Sheet1!$B$14,(Sheet1!$B$14/Sheet1!$B$18)*'Dodatno delo'!G41)</f>
        <v>0</v>
      </c>
      <c r="J41" s="47">
        <f t="shared" si="0"/>
        <v>0</v>
      </c>
      <c r="K41" s="26"/>
      <c r="L41" s="6"/>
      <c r="M41" s="7"/>
    </row>
    <row r="42" spans="1:13">
      <c r="A42" s="7"/>
      <c r="B42" s="6"/>
      <c r="C42" s="27"/>
      <c r="D42" s="24"/>
      <c r="E42" s="24"/>
      <c r="F42" s="24"/>
      <c r="G42" s="24"/>
      <c r="H42" s="24"/>
      <c r="I42" s="47">
        <f>IF(G42&gt;=Sheet1!$B$18,Sheet1!$B$14,(Sheet1!$B$14/Sheet1!$B$18)*'Dodatno delo'!G42)</f>
        <v>0</v>
      </c>
      <c r="J42" s="47">
        <f t="shared" si="0"/>
        <v>0</v>
      </c>
      <c r="K42" s="26"/>
      <c r="L42" s="6"/>
      <c r="M42" s="7"/>
    </row>
    <row r="43" spans="1:13">
      <c r="A43" s="7"/>
      <c r="B43" s="6"/>
      <c r="C43" s="27"/>
      <c r="D43" s="24"/>
      <c r="E43" s="24"/>
      <c r="F43" s="24"/>
      <c r="G43" s="24"/>
      <c r="H43" s="24"/>
      <c r="I43" s="47">
        <f>IF(G43&gt;=Sheet1!$B$18,Sheet1!$B$14,(Sheet1!$B$14/Sheet1!$B$18)*'Dodatno delo'!G43)</f>
        <v>0</v>
      </c>
      <c r="J43" s="47">
        <f t="shared" si="0"/>
        <v>0</v>
      </c>
      <c r="K43" s="26"/>
      <c r="L43" s="6"/>
      <c r="M43" s="7"/>
    </row>
    <row r="44" spans="1:13">
      <c r="A44" s="7"/>
      <c r="B44" s="6"/>
      <c r="C44" s="27"/>
      <c r="D44" s="24"/>
      <c r="E44" s="24"/>
      <c r="F44" s="24"/>
      <c r="G44" s="24"/>
      <c r="H44" s="24"/>
      <c r="I44" s="47">
        <f>IF(G44&gt;=Sheet1!$B$18,Sheet1!$B$14,(Sheet1!$B$14/Sheet1!$B$18)*'Dodatno delo'!G44)</f>
        <v>0</v>
      </c>
      <c r="J44" s="47">
        <f t="shared" si="0"/>
        <v>0</v>
      </c>
      <c r="K44" s="26"/>
      <c r="L44" s="6"/>
      <c r="M44" s="7"/>
    </row>
    <row r="45" spans="1:13">
      <c r="A45" s="7"/>
      <c r="B45" s="6"/>
      <c r="C45" s="27"/>
      <c r="D45" s="24"/>
      <c r="E45" s="24"/>
      <c r="F45" s="24"/>
      <c r="G45" s="24"/>
      <c r="H45" s="24"/>
      <c r="I45" s="47">
        <f>IF(G45&gt;=Sheet1!$B$18,Sheet1!$B$14,(Sheet1!$B$14/Sheet1!$B$18)*'Dodatno delo'!G45)</f>
        <v>0</v>
      </c>
      <c r="J45" s="47">
        <f t="shared" si="0"/>
        <v>0</v>
      </c>
      <c r="K45" s="26"/>
      <c r="L45" s="6"/>
      <c r="M45" s="7"/>
    </row>
    <row r="46" spans="1:13">
      <c r="A46" s="7"/>
      <c r="B46" s="6"/>
      <c r="C46" s="27"/>
      <c r="D46" s="24"/>
      <c r="E46" s="24"/>
      <c r="F46" s="24"/>
      <c r="G46" s="24"/>
      <c r="H46" s="24"/>
      <c r="I46" s="47">
        <f>IF(G46&gt;=Sheet1!$B$18,Sheet1!$B$14,(Sheet1!$B$14/Sheet1!$B$18)*'Dodatno delo'!G46)</f>
        <v>0</v>
      </c>
      <c r="J46" s="47">
        <f t="shared" si="0"/>
        <v>0</v>
      </c>
      <c r="K46" s="26"/>
      <c r="L46" s="6"/>
      <c r="M46" s="7"/>
    </row>
    <row r="47" spans="1:13">
      <c r="A47" s="7"/>
      <c r="B47" s="6"/>
      <c r="C47" s="27"/>
      <c r="D47" s="24"/>
      <c r="E47" s="24"/>
      <c r="F47" s="24"/>
      <c r="G47" s="24"/>
      <c r="H47" s="24"/>
      <c r="I47" s="47">
        <f>IF(G47&gt;=Sheet1!$B$18,Sheet1!$B$14,(Sheet1!$B$14/Sheet1!$B$18)*'Dodatno delo'!G47)</f>
        <v>0</v>
      </c>
      <c r="J47" s="47">
        <f t="shared" si="0"/>
        <v>0</v>
      </c>
      <c r="K47" s="26"/>
      <c r="L47" s="6"/>
      <c r="M47" s="7"/>
    </row>
    <row r="48" spans="1:13">
      <c r="A48" s="7"/>
      <c r="B48" s="6"/>
      <c r="C48" s="27"/>
      <c r="D48" s="24"/>
      <c r="E48" s="24"/>
      <c r="F48" s="24"/>
      <c r="G48" s="24"/>
      <c r="H48" s="24"/>
      <c r="I48" s="47">
        <f>IF(G48&gt;=Sheet1!$B$18,Sheet1!$B$14,(Sheet1!$B$14/Sheet1!$B$18)*'Dodatno delo'!G48)</f>
        <v>0</v>
      </c>
      <c r="J48" s="47">
        <f t="shared" si="0"/>
        <v>0</v>
      </c>
      <c r="K48" s="26"/>
      <c r="L48" s="6"/>
      <c r="M48" s="7"/>
    </row>
    <row r="49" spans="1:13">
      <c r="A49" s="7"/>
      <c r="B49" s="6"/>
      <c r="C49" s="27"/>
      <c r="D49" s="24"/>
      <c r="E49" s="24"/>
      <c r="F49" s="24"/>
      <c r="G49" s="24"/>
      <c r="H49" s="24"/>
      <c r="I49" s="47">
        <f>IF(G49&gt;=Sheet1!$B$18,Sheet1!$B$14,(Sheet1!$B$14/Sheet1!$B$18)*'Dodatno delo'!G49)</f>
        <v>0</v>
      </c>
      <c r="J49" s="47">
        <f t="shared" si="0"/>
        <v>0</v>
      </c>
      <c r="K49" s="26"/>
      <c r="L49" s="6"/>
      <c r="M49" s="7"/>
    </row>
    <row r="50" spans="1:13">
      <c r="A50" s="7"/>
      <c r="B50" s="6"/>
      <c r="C50" s="27"/>
      <c r="D50" s="24"/>
      <c r="E50" s="24"/>
      <c r="F50" s="24"/>
      <c r="G50" s="24"/>
      <c r="H50" s="24"/>
      <c r="I50" s="47">
        <f>IF(G50&gt;=Sheet1!$B$18,Sheet1!$B$14,(Sheet1!$B$14/Sheet1!$B$18)*'Dodatno delo'!G50)</f>
        <v>0</v>
      </c>
      <c r="J50" s="47">
        <f t="shared" si="0"/>
        <v>0</v>
      </c>
      <c r="K50" s="26"/>
      <c r="L50" s="6"/>
      <c r="M50" s="7"/>
    </row>
    <row r="51" spans="1:13">
      <c r="A51" s="7"/>
      <c r="B51" s="6"/>
      <c r="C51" s="27"/>
      <c r="D51" s="24"/>
      <c r="E51" s="24"/>
      <c r="F51" s="24"/>
      <c r="G51" s="24"/>
      <c r="H51" s="24"/>
      <c r="I51" s="47">
        <f>IF(G51&gt;=Sheet1!$B$18,Sheet1!$B$14,(Sheet1!$B$14/Sheet1!$B$18)*'Dodatno delo'!G51)</f>
        <v>0</v>
      </c>
      <c r="J51" s="47">
        <f t="shared" si="0"/>
        <v>0</v>
      </c>
      <c r="K51" s="26"/>
      <c r="L51" s="6"/>
      <c r="M51" s="7"/>
    </row>
    <row r="52" spans="1:13">
      <c r="A52" s="7"/>
      <c r="B52" s="6"/>
      <c r="C52" s="27"/>
      <c r="D52" s="24"/>
      <c r="E52" s="24"/>
      <c r="F52" s="24"/>
      <c r="G52" s="24"/>
      <c r="H52" s="24"/>
      <c r="I52" s="47">
        <f>IF(G52&gt;=Sheet1!$B$18,Sheet1!$B$14,(Sheet1!$B$14/Sheet1!$B$18)*'Dodatno delo'!G52)</f>
        <v>0</v>
      </c>
      <c r="J52" s="47">
        <f t="shared" si="0"/>
        <v>0</v>
      </c>
      <c r="K52" s="26"/>
      <c r="L52" s="6"/>
      <c r="M52" s="7"/>
    </row>
    <row r="53" spans="1:13">
      <c r="A53" s="7"/>
      <c r="B53" s="6"/>
      <c r="C53" s="27"/>
      <c r="D53" s="24"/>
      <c r="E53" s="24"/>
      <c r="F53" s="24"/>
      <c r="G53" s="24"/>
      <c r="H53" s="24"/>
      <c r="I53" s="47">
        <f>IF(G53&gt;=Sheet1!$B$18,Sheet1!$B$14,(Sheet1!$B$14/Sheet1!$B$18)*'Dodatno delo'!G53)</f>
        <v>0</v>
      </c>
      <c r="J53" s="47">
        <f t="shared" si="0"/>
        <v>0</v>
      </c>
      <c r="K53" s="26"/>
      <c r="L53" s="6"/>
      <c r="M53" s="7"/>
    </row>
    <row r="54" spans="1:13">
      <c r="A54" s="7"/>
      <c r="B54" s="6"/>
      <c r="C54" s="27"/>
      <c r="D54" s="24"/>
      <c r="E54" s="24"/>
      <c r="F54" s="24"/>
      <c r="G54" s="24"/>
      <c r="H54" s="24"/>
      <c r="I54" s="47">
        <f>IF(G54&gt;=Sheet1!$B$18,Sheet1!$B$14,(Sheet1!$B$14/Sheet1!$B$18)*'Dodatno delo'!G54)</f>
        <v>0</v>
      </c>
      <c r="J54" s="47">
        <f t="shared" si="0"/>
        <v>0</v>
      </c>
      <c r="K54" s="26"/>
      <c r="L54" s="6"/>
      <c r="M54" s="7"/>
    </row>
    <row r="55" spans="1:13">
      <c r="A55" s="7"/>
      <c r="B55" s="6"/>
      <c r="C55" s="27"/>
      <c r="D55" s="24"/>
      <c r="E55" s="24"/>
      <c r="F55" s="24"/>
      <c r="G55" s="24"/>
      <c r="H55" s="24"/>
      <c r="I55" s="47">
        <f>IF(G55&gt;=Sheet1!$B$18,Sheet1!$B$14,(Sheet1!$B$14/Sheet1!$B$18)*'Dodatno delo'!G55)</f>
        <v>0</v>
      </c>
      <c r="J55" s="47">
        <f t="shared" si="0"/>
        <v>0</v>
      </c>
      <c r="K55" s="26"/>
      <c r="L55" s="6"/>
      <c r="M55" s="7"/>
    </row>
    <row r="56" spans="1:13">
      <c r="A56" s="7"/>
      <c r="B56" s="6"/>
      <c r="C56" s="27"/>
      <c r="D56" s="24"/>
      <c r="E56" s="24"/>
      <c r="F56" s="24"/>
      <c r="G56" s="24"/>
      <c r="H56" s="24"/>
      <c r="I56" s="47">
        <f>IF(G56&gt;=Sheet1!$B$18,Sheet1!$B$14,(Sheet1!$B$14/Sheet1!$B$18)*'Dodatno delo'!G56)</f>
        <v>0</v>
      </c>
      <c r="J56" s="47">
        <f t="shared" si="0"/>
        <v>0</v>
      </c>
      <c r="K56" s="26"/>
      <c r="L56" s="6"/>
      <c r="M56" s="7"/>
    </row>
    <row r="57" spans="1:13">
      <c r="A57" s="7"/>
      <c r="B57" s="6"/>
      <c r="C57" s="27"/>
      <c r="D57" s="24"/>
      <c r="E57" s="24"/>
      <c r="F57" s="24"/>
      <c r="G57" s="24"/>
      <c r="H57" s="24"/>
      <c r="I57" s="47">
        <f>IF(G57&gt;=Sheet1!$B$18,Sheet1!$B$14,(Sheet1!$B$14/Sheet1!$B$18)*'Dodatno delo'!G57)</f>
        <v>0</v>
      </c>
      <c r="J57" s="47">
        <f t="shared" si="0"/>
        <v>0</v>
      </c>
      <c r="K57" s="26"/>
      <c r="L57" s="6"/>
      <c r="M57" s="7"/>
    </row>
    <row r="58" spans="1:13">
      <c r="A58" s="7"/>
      <c r="B58" s="6"/>
      <c r="C58" s="27"/>
      <c r="D58" s="24"/>
      <c r="E58" s="24"/>
      <c r="F58" s="24"/>
      <c r="G58" s="24"/>
      <c r="H58" s="24"/>
      <c r="I58" s="47">
        <f>IF(G58&gt;=Sheet1!$B$18,Sheet1!$B$14,(Sheet1!$B$14/Sheet1!$B$18)*'Dodatno delo'!G58)</f>
        <v>0</v>
      </c>
      <c r="J58" s="47">
        <f t="shared" si="0"/>
        <v>0</v>
      </c>
      <c r="K58" s="26"/>
      <c r="L58" s="6"/>
      <c r="M58" s="7"/>
    </row>
    <row r="59" spans="1:13">
      <c r="A59" s="7"/>
      <c r="B59" s="6"/>
      <c r="C59" s="27"/>
      <c r="D59" s="24"/>
      <c r="E59" s="24"/>
      <c r="F59" s="24"/>
      <c r="G59" s="24"/>
      <c r="H59" s="24"/>
      <c r="I59" s="47">
        <f>IF(G59&gt;=Sheet1!$B$18,Sheet1!$B$14,(Sheet1!$B$14/Sheet1!$B$18)*'Dodatno delo'!G59)</f>
        <v>0</v>
      </c>
      <c r="J59" s="47">
        <f t="shared" si="0"/>
        <v>0</v>
      </c>
      <c r="K59" s="26"/>
      <c r="L59" s="6"/>
      <c r="M59" s="7"/>
    </row>
    <row r="60" spans="1:13">
      <c r="A60" s="7"/>
      <c r="B60" s="6"/>
      <c r="C60" s="27"/>
      <c r="D60" s="24"/>
      <c r="E60" s="24"/>
      <c r="F60" s="24"/>
      <c r="G60" s="24"/>
      <c r="H60" s="24"/>
      <c r="I60" s="47">
        <f>IF(G60&gt;=Sheet1!$B$18,Sheet1!$B$14,(Sheet1!$B$14/Sheet1!$B$18)*'Dodatno delo'!G60)</f>
        <v>0</v>
      </c>
      <c r="J60" s="47">
        <f t="shared" si="0"/>
        <v>0</v>
      </c>
      <c r="K60" s="26"/>
      <c r="L60" s="6"/>
      <c r="M60" s="7"/>
    </row>
    <row r="61" spans="1:13">
      <c r="A61" s="7"/>
      <c r="B61" s="6"/>
      <c r="C61" s="27"/>
      <c r="D61" s="24"/>
      <c r="E61" s="24"/>
      <c r="F61" s="24"/>
      <c r="G61" s="24"/>
      <c r="H61" s="24"/>
      <c r="I61" s="47">
        <f>IF(G61&gt;=Sheet1!$B$18,Sheet1!$B$14,(Sheet1!$B$14/Sheet1!$B$18)*'Dodatno delo'!G61)</f>
        <v>0</v>
      </c>
      <c r="J61" s="47">
        <f t="shared" si="0"/>
        <v>0</v>
      </c>
      <c r="K61" s="26"/>
      <c r="L61" s="6"/>
      <c r="M61" s="7"/>
    </row>
    <row r="62" spans="1:13">
      <c r="A62" s="7"/>
      <c r="B62" s="6"/>
      <c r="C62" s="27"/>
      <c r="D62" s="24"/>
      <c r="E62" s="24"/>
      <c r="F62" s="24"/>
      <c r="G62" s="24"/>
      <c r="H62" s="24"/>
      <c r="I62" s="47">
        <f>IF(G62&gt;=Sheet1!$B$18,Sheet1!$B$14,(Sheet1!$B$14/Sheet1!$B$18)*'Dodatno delo'!G62)</f>
        <v>0</v>
      </c>
      <c r="J62" s="47">
        <f t="shared" si="0"/>
        <v>0</v>
      </c>
      <c r="K62" s="26"/>
      <c r="L62" s="6"/>
      <c r="M62" s="7"/>
    </row>
    <row r="63" spans="1:13">
      <c r="A63" s="7"/>
      <c r="B63" s="6"/>
      <c r="C63" s="27"/>
      <c r="D63" s="24"/>
      <c r="E63" s="24"/>
      <c r="F63" s="24"/>
      <c r="G63" s="24"/>
      <c r="H63" s="24"/>
      <c r="I63" s="47">
        <f>IF(G63&gt;=Sheet1!$B$18,Sheet1!$B$14,(Sheet1!$B$14/Sheet1!$B$18)*'Dodatno delo'!G63)</f>
        <v>0</v>
      </c>
      <c r="J63" s="47">
        <f t="shared" si="0"/>
        <v>0</v>
      </c>
      <c r="K63" s="26"/>
      <c r="L63" s="6"/>
      <c r="M63" s="7"/>
    </row>
    <row r="64" spans="1:13">
      <c r="A64" s="7"/>
      <c r="B64" s="6"/>
      <c r="C64" s="27"/>
      <c r="D64" s="24"/>
      <c r="E64" s="24"/>
      <c r="F64" s="24"/>
      <c r="G64" s="24"/>
      <c r="H64" s="24"/>
      <c r="I64" s="47">
        <f>IF(G64&gt;=Sheet1!$B$18,Sheet1!$B$14,(Sheet1!$B$14/Sheet1!$B$18)*'Dodatno delo'!G64)</f>
        <v>0</v>
      </c>
      <c r="J64" s="47">
        <f t="shared" si="0"/>
        <v>0</v>
      </c>
      <c r="K64" s="26"/>
      <c r="L64" s="6"/>
      <c r="M64" s="7"/>
    </row>
    <row r="65" spans="1:13">
      <c r="A65" s="7"/>
      <c r="B65" s="6"/>
      <c r="C65" s="27"/>
      <c r="D65" s="24"/>
      <c r="E65" s="24"/>
      <c r="F65" s="24"/>
      <c r="G65" s="24"/>
      <c r="H65" s="24"/>
      <c r="I65" s="47">
        <f>IF(G65&gt;=Sheet1!$B$18,Sheet1!$B$14,(Sheet1!$B$14/Sheet1!$B$18)*'Dodatno delo'!G65)</f>
        <v>0</v>
      </c>
      <c r="J65" s="47">
        <f t="shared" si="0"/>
        <v>0</v>
      </c>
      <c r="K65" s="26"/>
      <c r="L65" s="6"/>
      <c r="M65" s="7"/>
    </row>
    <row r="66" spans="1:13">
      <c r="A66" s="7"/>
      <c r="B66" s="6"/>
      <c r="C66" s="27"/>
      <c r="D66" s="24"/>
      <c r="E66" s="24"/>
      <c r="F66" s="24"/>
      <c r="G66" s="24"/>
      <c r="H66" s="24"/>
      <c r="I66" s="47">
        <f>IF(G66&gt;=Sheet1!$B$18,Sheet1!$B$14,(Sheet1!$B$14/Sheet1!$B$18)*'Dodatno delo'!G66)</f>
        <v>0</v>
      </c>
      <c r="J66" s="47">
        <f t="shared" si="0"/>
        <v>0</v>
      </c>
      <c r="K66" s="26"/>
      <c r="L66" s="6"/>
      <c r="M66" s="7"/>
    </row>
    <row r="67" spans="1:13">
      <c r="A67" s="7"/>
      <c r="B67" s="6"/>
      <c r="C67" s="27"/>
      <c r="D67" s="24"/>
      <c r="E67" s="24"/>
      <c r="F67" s="24"/>
      <c r="G67" s="24"/>
      <c r="H67" s="24"/>
      <c r="I67" s="47">
        <f>IF(G67&gt;=Sheet1!$B$18,Sheet1!$B$14,(Sheet1!$B$14/Sheet1!$B$18)*'Dodatno delo'!G67)</f>
        <v>0</v>
      </c>
      <c r="J67" s="47">
        <f t="shared" si="0"/>
        <v>0</v>
      </c>
      <c r="K67" s="26"/>
      <c r="L67" s="6"/>
      <c r="M67" s="7"/>
    </row>
    <row r="68" spans="1:13">
      <c r="A68" s="7"/>
      <c r="B68" s="6"/>
      <c r="C68" s="27"/>
      <c r="D68" s="24"/>
      <c r="E68" s="24"/>
      <c r="F68" s="24"/>
      <c r="G68" s="24"/>
      <c r="H68" s="24"/>
      <c r="I68" s="47">
        <f>IF(G68&gt;=Sheet1!$B$18,Sheet1!$B$14,(Sheet1!$B$14/Sheet1!$B$18)*'Dodatno delo'!G68)</f>
        <v>0</v>
      </c>
      <c r="J68" s="47">
        <f t="shared" si="0"/>
        <v>0</v>
      </c>
      <c r="K68" s="26"/>
      <c r="L68" s="6"/>
      <c r="M68" s="7"/>
    </row>
    <row r="69" spans="1:13">
      <c r="A69" s="7"/>
      <c r="B69" s="6"/>
      <c r="C69" s="27"/>
      <c r="D69" s="24"/>
      <c r="E69" s="24"/>
      <c r="F69" s="24"/>
      <c r="G69" s="24"/>
      <c r="H69" s="24"/>
      <c r="I69" s="47">
        <f>IF(G69&gt;=Sheet1!$B$18,Sheet1!$B$14,(Sheet1!$B$14/Sheet1!$B$18)*'Dodatno delo'!G69)</f>
        <v>0</v>
      </c>
      <c r="J69" s="47">
        <f t="shared" si="0"/>
        <v>0</v>
      </c>
      <c r="K69" s="26"/>
      <c r="L69" s="6"/>
      <c r="M69" s="7"/>
    </row>
    <row r="70" spans="1:13">
      <c r="A70" s="7"/>
      <c r="B70" s="6"/>
      <c r="C70" s="27"/>
      <c r="D70" s="24"/>
      <c r="E70" s="24"/>
      <c r="F70" s="24"/>
      <c r="G70" s="24"/>
      <c r="H70" s="24"/>
      <c r="I70" s="47">
        <f>IF(G70&gt;=Sheet1!$B$18,Sheet1!$B$14,(Sheet1!$B$14/Sheet1!$B$18)*'Dodatno delo'!G70)</f>
        <v>0</v>
      </c>
      <c r="J70" s="47">
        <f t="shared" si="0"/>
        <v>0</v>
      </c>
      <c r="K70" s="26"/>
      <c r="L70" s="6"/>
      <c r="M70" s="7"/>
    </row>
    <row r="71" spans="1:13">
      <c r="A71" s="7"/>
      <c r="B71" s="6"/>
      <c r="C71" s="27"/>
      <c r="D71" s="24"/>
      <c r="E71" s="24"/>
      <c r="F71" s="24"/>
      <c r="G71" s="24"/>
      <c r="H71" s="24"/>
      <c r="I71" s="47">
        <f>IF(G71&gt;=Sheet1!$B$18,Sheet1!$B$14,(Sheet1!$B$14/Sheet1!$B$18)*'Dodatno delo'!G71)</f>
        <v>0</v>
      </c>
      <c r="J71" s="47">
        <f t="shared" si="0"/>
        <v>0</v>
      </c>
      <c r="K71" s="26"/>
      <c r="L71" s="6"/>
      <c r="M71" s="7"/>
    </row>
    <row r="72" spans="1:13">
      <c r="A72" s="7"/>
      <c r="B72" s="6"/>
      <c r="C72" s="27"/>
      <c r="D72" s="24"/>
      <c r="E72" s="24"/>
      <c r="F72" s="24"/>
      <c r="G72" s="24"/>
      <c r="H72" s="24"/>
      <c r="I72" s="47">
        <f>IF(G72&gt;=Sheet1!$B$18,Sheet1!$B$14,(Sheet1!$B$14/Sheet1!$B$18)*'Dodatno delo'!G72)</f>
        <v>0</v>
      </c>
      <c r="J72" s="47">
        <f t="shared" ref="J72:J135" si="1">H72*I72</f>
        <v>0</v>
      </c>
      <c r="K72" s="26"/>
      <c r="L72" s="6"/>
      <c r="M72" s="7"/>
    </row>
    <row r="73" spans="1:13">
      <c r="A73" s="7"/>
      <c r="B73" s="6"/>
      <c r="C73" s="27"/>
      <c r="D73" s="24"/>
      <c r="E73" s="24"/>
      <c r="F73" s="24"/>
      <c r="G73" s="24"/>
      <c r="H73" s="24"/>
      <c r="I73" s="47">
        <f>IF(G73&gt;=Sheet1!$B$18,Sheet1!$B$14,(Sheet1!$B$14/Sheet1!$B$18)*'Dodatno delo'!G73)</f>
        <v>0</v>
      </c>
      <c r="J73" s="47">
        <f t="shared" si="1"/>
        <v>0</v>
      </c>
      <c r="K73" s="26"/>
      <c r="L73" s="6"/>
      <c r="M73" s="7"/>
    </row>
    <row r="74" spans="1:13">
      <c r="A74" s="7"/>
      <c r="B74" s="6"/>
      <c r="C74" s="27"/>
      <c r="D74" s="24"/>
      <c r="E74" s="24"/>
      <c r="F74" s="24"/>
      <c r="G74" s="24"/>
      <c r="H74" s="24"/>
      <c r="I74" s="47">
        <f>IF(G74&gt;=Sheet1!$B$18,Sheet1!$B$14,(Sheet1!$B$14/Sheet1!$B$18)*'Dodatno delo'!G74)</f>
        <v>0</v>
      </c>
      <c r="J74" s="47">
        <f t="shared" si="1"/>
        <v>0</v>
      </c>
      <c r="K74" s="26"/>
      <c r="L74" s="6"/>
      <c r="M74" s="7"/>
    </row>
    <row r="75" spans="1:13">
      <c r="A75" s="7"/>
      <c r="B75" s="6"/>
      <c r="C75" s="27"/>
      <c r="D75" s="24"/>
      <c r="E75" s="24"/>
      <c r="F75" s="24"/>
      <c r="G75" s="24"/>
      <c r="H75" s="24"/>
      <c r="I75" s="47">
        <f>IF(G75&gt;=Sheet1!$B$18,Sheet1!$B$14,(Sheet1!$B$14/Sheet1!$B$18)*'Dodatno delo'!G75)</f>
        <v>0</v>
      </c>
      <c r="J75" s="47">
        <f t="shared" si="1"/>
        <v>0</v>
      </c>
      <c r="K75" s="26"/>
      <c r="L75" s="6"/>
      <c r="M75" s="7"/>
    </row>
    <row r="76" spans="1:13">
      <c r="A76" s="7"/>
      <c r="B76" s="6"/>
      <c r="C76" s="27"/>
      <c r="D76" s="24"/>
      <c r="E76" s="24"/>
      <c r="F76" s="24"/>
      <c r="G76" s="24"/>
      <c r="H76" s="24"/>
      <c r="I76" s="47">
        <f>IF(G76&gt;=Sheet1!$B$18,Sheet1!$B$14,(Sheet1!$B$14/Sheet1!$B$18)*'Dodatno delo'!G76)</f>
        <v>0</v>
      </c>
      <c r="J76" s="47">
        <f t="shared" si="1"/>
        <v>0</v>
      </c>
      <c r="K76" s="26"/>
      <c r="L76" s="6"/>
      <c r="M76" s="7"/>
    </row>
    <row r="77" spans="1:13">
      <c r="A77" s="7"/>
      <c r="B77" s="6"/>
      <c r="C77" s="27"/>
      <c r="D77" s="24"/>
      <c r="E77" s="24"/>
      <c r="F77" s="24"/>
      <c r="G77" s="24"/>
      <c r="H77" s="24"/>
      <c r="I77" s="47">
        <f>IF(G77&gt;=Sheet1!$B$18,Sheet1!$B$14,(Sheet1!$B$14/Sheet1!$B$18)*'Dodatno delo'!G77)</f>
        <v>0</v>
      </c>
      <c r="J77" s="47">
        <f t="shared" si="1"/>
        <v>0</v>
      </c>
      <c r="K77" s="26"/>
      <c r="L77" s="6"/>
      <c r="M77" s="7"/>
    </row>
    <row r="78" spans="1:13">
      <c r="A78" s="7"/>
      <c r="B78" s="6"/>
      <c r="C78" s="27"/>
      <c r="D78" s="24"/>
      <c r="E78" s="24"/>
      <c r="F78" s="24"/>
      <c r="G78" s="24"/>
      <c r="H78" s="24"/>
      <c r="I78" s="47">
        <f>IF(G78&gt;=Sheet1!$B$18,Sheet1!$B$14,(Sheet1!$B$14/Sheet1!$B$18)*'Dodatno delo'!G78)</f>
        <v>0</v>
      </c>
      <c r="J78" s="47">
        <f t="shared" si="1"/>
        <v>0</v>
      </c>
      <c r="K78" s="26"/>
      <c r="L78" s="6"/>
      <c r="M78" s="7"/>
    </row>
    <row r="79" spans="1:13">
      <c r="A79" s="7"/>
      <c r="B79" s="6"/>
      <c r="C79" s="27"/>
      <c r="D79" s="24"/>
      <c r="E79" s="24"/>
      <c r="F79" s="24"/>
      <c r="G79" s="24"/>
      <c r="H79" s="24"/>
      <c r="I79" s="47">
        <f>IF(G79&gt;=Sheet1!$B$18,Sheet1!$B$14,(Sheet1!$B$14/Sheet1!$B$18)*'Dodatno delo'!G79)</f>
        <v>0</v>
      </c>
      <c r="J79" s="47">
        <f t="shared" si="1"/>
        <v>0</v>
      </c>
      <c r="K79" s="26"/>
      <c r="L79" s="6"/>
      <c r="M79" s="7"/>
    </row>
    <row r="80" spans="1:13">
      <c r="A80" s="7"/>
      <c r="B80" s="6"/>
      <c r="C80" s="27"/>
      <c r="D80" s="24"/>
      <c r="E80" s="24"/>
      <c r="F80" s="24"/>
      <c r="G80" s="24"/>
      <c r="H80" s="24"/>
      <c r="I80" s="47">
        <f>IF(G80&gt;=Sheet1!$B$18,Sheet1!$B$14,(Sheet1!$B$14/Sheet1!$B$18)*'Dodatno delo'!G80)</f>
        <v>0</v>
      </c>
      <c r="J80" s="47">
        <f t="shared" si="1"/>
        <v>0</v>
      </c>
      <c r="K80" s="26"/>
      <c r="L80" s="6"/>
      <c r="M80" s="7"/>
    </row>
    <row r="81" spans="1:13">
      <c r="A81" s="7"/>
      <c r="B81" s="6"/>
      <c r="C81" s="27"/>
      <c r="D81" s="24"/>
      <c r="E81" s="24"/>
      <c r="F81" s="24"/>
      <c r="G81" s="24"/>
      <c r="H81" s="24"/>
      <c r="I81" s="47">
        <f>IF(G81&gt;=Sheet1!$B$18,Sheet1!$B$14,(Sheet1!$B$14/Sheet1!$B$18)*'Dodatno delo'!G81)</f>
        <v>0</v>
      </c>
      <c r="J81" s="47">
        <f t="shared" si="1"/>
        <v>0</v>
      </c>
      <c r="K81" s="26"/>
      <c r="L81" s="6"/>
      <c r="M81" s="7"/>
    </row>
    <row r="82" spans="1:13">
      <c r="A82" s="7"/>
      <c r="B82" s="6"/>
      <c r="C82" s="27"/>
      <c r="D82" s="24"/>
      <c r="E82" s="24"/>
      <c r="F82" s="24"/>
      <c r="G82" s="24"/>
      <c r="H82" s="24"/>
      <c r="I82" s="47">
        <f>IF(G82&gt;=Sheet1!$B$18,Sheet1!$B$14,(Sheet1!$B$14/Sheet1!$B$18)*'Dodatno delo'!G82)</f>
        <v>0</v>
      </c>
      <c r="J82" s="47">
        <f t="shared" si="1"/>
        <v>0</v>
      </c>
      <c r="K82" s="26"/>
      <c r="L82" s="6"/>
      <c r="M82" s="7"/>
    </row>
    <row r="83" spans="1:13">
      <c r="A83" s="7"/>
      <c r="B83" s="6"/>
      <c r="C83" s="27"/>
      <c r="D83" s="24"/>
      <c r="E83" s="24"/>
      <c r="F83" s="24"/>
      <c r="G83" s="24"/>
      <c r="H83" s="24"/>
      <c r="I83" s="47">
        <f>IF(G83&gt;=Sheet1!$B$18,Sheet1!$B$14,(Sheet1!$B$14/Sheet1!$B$18)*'Dodatno delo'!G83)</f>
        <v>0</v>
      </c>
      <c r="J83" s="47">
        <f t="shared" si="1"/>
        <v>0</v>
      </c>
      <c r="K83" s="26"/>
      <c r="L83" s="6"/>
      <c r="M83" s="7"/>
    </row>
    <row r="84" spans="1:13">
      <c r="A84" s="7"/>
      <c r="B84" s="6"/>
      <c r="C84" s="27"/>
      <c r="D84" s="24"/>
      <c r="E84" s="24"/>
      <c r="F84" s="24"/>
      <c r="G84" s="24"/>
      <c r="H84" s="24"/>
      <c r="I84" s="47">
        <f>IF(G84&gt;=Sheet1!$B$18,Sheet1!$B$14,(Sheet1!$B$14/Sheet1!$B$18)*'Dodatno delo'!G84)</f>
        <v>0</v>
      </c>
      <c r="J84" s="47">
        <f t="shared" si="1"/>
        <v>0</v>
      </c>
      <c r="K84" s="26"/>
      <c r="L84" s="6"/>
      <c r="M84" s="7"/>
    </row>
    <row r="85" spans="1:13">
      <c r="A85" s="7"/>
      <c r="B85" s="6"/>
      <c r="C85" s="27"/>
      <c r="D85" s="24"/>
      <c r="E85" s="24"/>
      <c r="F85" s="24"/>
      <c r="G85" s="24"/>
      <c r="H85" s="24"/>
      <c r="I85" s="47">
        <f>IF(G85&gt;=Sheet1!$B$18,Sheet1!$B$14,(Sheet1!$B$14/Sheet1!$B$18)*'Dodatno delo'!G85)</f>
        <v>0</v>
      </c>
      <c r="J85" s="47">
        <f t="shared" si="1"/>
        <v>0</v>
      </c>
      <c r="K85" s="26"/>
      <c r="L85" s="6"/>
      <c r="M85" s="7"/>
    </row>
    <row r="86" spans="1:13">
      <c r="A86" s="7"/>
      <c r="B86" s="6"/>
      <c r="C86" s="27"/>
      <c r="D86" s="24"/>
      <c r="E86" s="24"/>
      <c r="F86" s="24"/>
      <c r="G86" s="24"/>
      <c r="H86" s="24"/>
      <c r="I86" s="47">
        <f>IF(G86&gt;=Sheet1!$B$18,Sheet1!$B$14,(Sheet1!$B$14/Sheet1!$B$18)*'Dodatno delo'!G86)</f>
        <v>0</v>
      </c>
      <c r="J86" s="47">
        <f t="shared" si="1"/>
        <v>0</v>
      </c>
      <c r="K86" s="26"/>
      <c r="L86" s="6"/>
      <c r="M86" s="7"/>
    </row>
    <row r="87" spans="1:13">
      <c r="A87" s="7"/>
      <c r="B87" s="6"/>
      <c r="C87" s="27"/>
      <c r="D87" s="24"/>
      <c r="E87" s="24"/>
      <c r="F87" s="24"/>
      <c r="G87" s="24"/>
      <c r="H87" s="24"/>
      <c r="I87" s="47">
        <f>IF(G87&gt;=Sheet1!$B$18,Sheet1!$B$14,(Sheet1!$B$14/Sheet1!$B$18)*'Dodatno delo'!G87)</f>
        <v>0</v>
      </c>
      <c r="J87" s="47">
        <f t="shared" si="1"/>
        <v>0</v>
      </c>
      <c r="K87" s="26"/>
      <c r="L87" s="6"/>
      <c r="M87" s="7"/>
    </row>
    <row r="88" spans="1:13">
      <c r="A88" s="7"/>
      <c r="B88" s="6"/>
      <c r="C88" s="27"/>
      <c r="D88" s="24"/>
      <c r="E88" s="24"/>
      <c r="F88" s="24"/>
      <c r="G88" s="24"/>
      <c r="H88" s="24"/>
      <c r="I88" s="47">
        <f>IF(G88&gt;=Sheet1!$B$18,Sheet1!$B$14,(Sheet1!$B$14/Sheet1!$B$18)*'Dodatno delo'!G88)</f>
        <v>0</v>
      </c>
      <c r="J88" s="47">
        <f t="shared" si="1"/>
        <v>0</v>
      </c>
      <c r="K88" s="26"/>
      <c r="L88" s="6"/>
      <c r="M88" s="7"/>
    </row>
    <row r="89" spans="1:13">
      <c r="A89" s="7"/>
      <c r="B89" s="6"/>
      <c r="C89" s="27"/>
      <c r="D89" s="24"/>
      <c r="E89" s="24"/>
      <c r="F89" s="24"/>
      <c r="G89" s="24"/>
      <c r="H89" s="24"/>
      <c r="I89" s="47">
        <f>IF(G89&gt;=Sheet1!$B$18,Sheet1!$B$14,(Sheet1!$B$14/Sheet1!$B$18)*'Dodatno delo'!G89)</f>
        <v>0</v>
      </c>
      <c r="J89" s="47">
        <f t="shared" si="1"/>
        <v>0</v>
      </c>
      <c r="K89" s="26"/>
      <c r="L89" s="6"/>
      <c r="M89" s="7"/>
    </row>
    <row r="90" spans="1:13">
      <c r="A90" s="7"/>
      <c r="B90" s="6"/>
      <c r="C90" s="27"/>
      <c r="D90" s="24"/>
      <c r="E90" s="24"/>
      <c r="F90" s="24"/>
      <c r="G90" s="24"/>
      <c r="H90" s="24"/>
      <c r="I90" s="47">
        <f>IF(G90&gt;=Sheet1!$B$18,Sheet1!$B$14,(Sheet1!$B$14/Sheet1!$B$18)*'Dodatno delo'!G90)</f>
        <v>0</v>
      </c>
      <c r="J90" s="47">
        <f t="shared" si="1"/>
        <v>0</v>
      </c>
      <c r="K90" s="26"/>
      <c r="L90" s="6"/>
      <c r="M90" s="7"/>
    </row>
    <row r="91" spans="1:13">
      <c r="A91" s="7"/>
      <c r="B91" s="6"/>
      <c r="C91" s="27"/>
      <c r="D91" s="24"/>
      <c r="E91" s="24"/>
      <c r="F91" s="24"/>
      <c r="G91" s="24"/>
      <c r="H91" s="24"/>
      <c r="I91" s="47">
        <f>IF(G91&gt;=Sheet1!$B$18,Sheet1!$B$14,(Sheet1!$B$14/Sheet1!$B$18)*'Dodatno delo'!G91)</f>
        <v>0</v>
      </c>
      <c r="J91" s="47">
        <f t="shared" si="1"/>
        <v>0</v>
      </c>
      <c r="K91" s="26"/>
      <c r="L91" s="6"/>
      <c r="M91" s="7"/>
    </row>
    <row r="92" spans="1:13">
      <c r="A92" s="7"/>
      <c r="B92" s="6"/>
      <c r="C92" s="27"/>
      <c r="D92" s="24"/>
      <c r="E92" s="24"/>
      <c r="F92" s="24"/>
      <c r="G92" s="24"/>
      <c r="H92" s="24"/>
      <c r="I92" s="47">
        <f>IF(G92&gt;=Sheet1!$B$18,Sheet1!$B$14,(Sheet1!$B$14/Sheet1!$B$18)*'Dodatno delo'!G92)</f>
        <v>0</v>
      </c>
      <c r="J92" s="47">
        <f t="shared" si="1"/>
        <v>0</v>
      </c>
      <c r="K92" s="26"/>
      <c r="L92" s="6"/>
      <c r="M92" s="7"/>
    </row>
    <row r="93" spans="1:13">
      <c r="A93" s="7"/>
      <c r="B93" s="6"/>
      <c r="C93" s="27"/>
      <c r="D93" s="24"/>
      <c r="E93" s="24"/>
      <c r="F93" s="24"/>
      <c r="G93" s="24"/>
      <c r="H93" s="24"/>
      <c r="I93" s="47">
        <f>IF(G93&gt;=Sheet1!$B$18,Sheet1!$B$14,(Sheet1!$B$14/Sheet1!$B$18)*'Dodatno delo'!G93)</f>
        <v>0</v>
      </c>
      <c r="J93" s="47">
        <f t="shared" si="1"/>
        <v>0</v>
      </c>
      <c r="K93" s="26"/>
      <c r="L93" s="6"/>
      <c r="M93" s="7"/>
    </row>
    <row r="94" spans="1:13">
      <c r="A94" s="7"/>
      <c r="B94" s="6"/>
      <c r="C94" s="27"/>
      <c r="D94" s="24"/>
      <c r="E94" s="24"/>
      <c r="F94" s="24"/>
      <c r="G94" s="24"/>
      <c r="H94" s="24"/>
      <c r="I94" s="47">
        <f>IF(G94&gt;=Sheet1!$B$18,Sheet1!$B$14,(Sheet1!$B$14/Sheet1!$B$18)*'Dodatno delo'!G94)</f>
        <v>0</v>
      </c>
      <c r="J94" s="47">
        <f t="shared" si="1"/>
        <v>0</v>
      </c>
      <c r="K94" s="26"/>
      <c r="L94" s="6"/>
      <c r="M94" s="7"/>
    </row>
    <row r="95" spans="1:13">
      <c r="A95" s="7"/>
      <c r="B95" s="6"/>
      <c r="C95" s="27"/>
      <c r="D95" s="24"/>
      <c r="E95" s="24"/>
      <c r="F95" s="24"/>
      <c r="G95" s="24"/>
      <c r="H95" s="24"/>
      <c r="I95" s="47">
        <f>IF(G95&gt;=Sheet1!$B$18,Sheet1!$B$14,(Sheet1!$B$14/Sheet1!$B$18)*'Dodatno delo'!G95)</f>
        <v>0</v>
      </c>
      <c r="J95" s="47">
        <f t="shared" si="1"/>
        <v>0</v>
      </c>
      <c r="K95" s="26"/>
      <c r="L95" s="6"/>
      <c r="M95" s="7"/>
    </row>
    <row r="96" spans="1:13">
      <c r="A96" s="7"/>
      <c r="B96" s="6"/>
      <c r="C96" s="27"/>
      <c r="D96" s="24"/>
      <c r="E96" s="24"/>
      <c r="F96" s="24"/>
      <c r="G96" s="24"/>
      <c r="H96" s="24"/>
      <c r="I96" s="47">
        <f>IF(G96&gt;=Sheet1!$B$18,Sheet1!$B$14,(Sheet1!$B$14/Sheet1!$B$18)*'Dodatno delo'!G96)</f>
        <v>0</v>
      </c>
      <c r="J96" s="47">
        <f t="shared" si="1"/>
        <v>0</v>
      </c>
      <c r="K96" s="26"/>
      <c r="L96" s="6"/>
      <c r="M96" s="7"/>
    </row>
    <row r="97" spans="1:13">
      <c r="A97" s="7"/>
      <c r="B97" s="6"/>
      <c r="C97" s="27"/>
      <c r="D97" s="24"/>
      <c r="E97" s="24"/>
      <c r="F97" s="24"/>
      <c r="G97" s="24"/>
      <c r="H97" s="24"/>
      <c r="I97" s="47">
        <f>IF(G97&gt;=Sheet1!$B$18,Sheet1!$B$14,(Sheet1!$B$14/Sheet1!$B$18)*'Dodatno delo'!G97)</f>
        <v>0</v>
      </c>
      <c r="J97" s="47">
        <f t="shared" si="1"/>
        <v>0</v>
      </c>
      <c r="K97" s="26"/>
      <c r="L97" s="6"/>
      <c r="M97" s="7"/>
    </row>
    <row r="98" spans="1:13">
      <c r="A98" s="7"/>
      <c r="B98" s="6"/>
      <c r="C98" s="27"/>
      <c r="D98" s="24"/>
      <c r="E98" s="24"/>
      <c r="F98" s="24"/>
      <c r="G98" s="24"/>
      <c r="H98" s="24"/>
      <c r="I98" s="47">
        <f>IF(G98&gt;=Sheet1!$B$18,Sheet1!$B$14,(Sheet1!$B$14/Sheet1!$B$18)*'Dodatno delo'!G98)</f>
        <v>0</v>
      </c>
      <c r="J98" s="47">
        <f t="shared" si="1"/>
        <v>0</v>
      </c>
      <c r="K98" s="26"/>
      <c r="L98" s="6"/>
      <c r="M98" s="7"/>
    </row>
    <row r="99" spans="1:13">
      <c r="A99" s="7"/>
      <c r="B99" s="6"/>
      <c r="C99" s="27"/>
      <c r="D99" s="24"/>
      <c r="E99" s="24"/>
      <c r="F99" s="24"/>
      <c r="G99" s="24"/>
      <c r="H99" s="24"/>
      <c r="I99" s="47">
        <f>IF(G99&gt;=Sheet1!$B$18,Sheet1!$B$14,(Sheet1!$B$14/Sheet1!$B$18)*'Dodatno delo'!G99)</f>
        <v>0</v>
      </c>
      <c r="J99" s="47">
        <f t="shared" si="1"/>
        <v>0</v>
      </c>
      <c r="K99" s="26"/>
      <c r="L99" s="6"/>
      <c r="M99" s="7"/>
    </row>
    <row r="100" spans="1:13">
      <c r="A100" s="7"/>
      <c r="B100" s="6"/>
      <c r="C100" s="27"/>
      <c r="D100" s="24"/>
      <c r="E100" s="24"/>
      <c r="F100" s="24"/>
      <c r="G100" s="24"/>
      <c r="H100" s="24"/>
      <c r="I100" s="47">
        <f>IF(G100&gt;=Sheet1!$B$18,Sheet1!$B$14,(Sheet1!$B$14/Sheet1!$B$18)*'Dodatno delo'!G100)</f>
        <v>0</v>
      </c>
      <c r="J100" s="47">
        <f t="shared" si="1"/>
        <v>0</v>
      </c>
      <c r="K100" s="26"/>
      <c r="L100" s="6"/>
      <c r="M100" s="7"/>
    </row>
    <row r="101" spans="1:13">
      <c r="A101" s="7"/>
      <c r="B101" s="6"/>
      <c r="C101" s="27"/>
      <c r="D101" s="24"/>
      <c r="E101" s="24"/>
      <c r="F101" s="24"/>
      <c r="G101" s="24"/>
      <c r="H101" s="24"/>
      <c r="I101" s="47">
        <f>IF(G101&gt;=Sheet1!$B$18,Sheet1!$B$14,(Sheet1!$B$14/Sheet1!$B$18)*'Dodatno delo'!G101)</f>
        <v>0</v>
      </c>
      <c r="J101" s="47">
        <f t="shared" si="1"/>
        <v>0</v>
      </c>
      <c r="K101" s="26"/>
      <c r="L101" s="6"/>
      <c r="M101" s="7"/>
    </row>
    <row r="102" spans="1:13">
      <c r="A102" s="7"/>
      <c r="B102" s="6"/>
      <c r="C102" s="27"/>
      <c r="D102" s="24"/>
      <c r="E102" s="24"/>
      <c r="F102" s="24"/>
      <c r="G102" s="24"/>
      <c r="H102" s="24"/>
      <c r="I102" s="47">
        <f>IF(G102&gt;=Sheet1!$B$18,Sheet1!$B$14,(Sheet1!$B$14/Sheet1!$B$18)*'Dodatno delo'!G102)</f>
        <v>0</v>
      </c>
      <c r="J102" s="47">
        <f t="shared" si="1"/>
        <v>0</v>
      </c>
      <c r="K102" s="26"/>
      <c r="L102" s="6"/>
      <c r="M102" s="7"/>
    </row>
    <row r="103" spans="1:13">
      <c r="A103" s="7"/>
      <c r="B103" s="6"/>
      <c r="C103" s="27"/>
      <c r="D103" s="24"/>
      <c r="E103" s="24"/>
      <c r="F103" s="24"/>
      <c r="G103" s="24"/>
      <c r="H103" s="24"/>
      <c r="I103" s="47">
        <f>IF(G103&gt;=Sheet1!$B$18,Sheet1!$B$14,(Sheet1!$B$14/Sheet1!$B$18)*'Dodatno delo'!G103)</f>
        <v>0</v>
      </c>
      <c r="J103" s="47">
        <f t="shared" si="1"/>
        <v>0</v>
      </c>
      <c r="K103" s="26"/>
      <c r="L103" s="6"/>
      <c r="M103" s="7"/>
    </row>
    <row r="104" spans="1:13">
      <c r="A104" s="7"/>
      <c r="B104" s="6"/>
      <c r="C104" s="27"/>
      <c r="D104" s="24"/>
      <c r="E104" s="24"/>
      <c r="F104" s="24"/>
      <c r="G104" s="24"/>
      <c r="H104" s="24"/>
      <c r="I104" s="47">
        <f>IF(G104&gt;=Sheet1!$B$18,Sheet1!$B$14,(Sheet1!$B$14/Sheet1!$B$18)*'Dodatno delo'!G104)</f>
        <v>0</v>
      </c>
      <c r="J104" s="47">
        <f t="shared" si="1"/>
        <v>0</v>
      </c>
      <c r="K104" s="26"/>
      <c r="L104" s="6"/>
      <c r="M104" s="7"/>
    </row>
    <row r="105" spans="1:13">
      <c r="A105" s="7"/>
      <c r="B105" s="6"/>
      <c r="C105" s="27"/>
      <c r="D105" s="24"/>
      <c r="E105" s="24"/>
      <c r="F105" s="24"/>
      <c r="G105" s="24"/>
      <c r="H105" s="24"/>
      <c r="I105" s="47">
        <f>IF(G105&gt;=Sheet1!$B$18,Sheet1!$B$14,(Sheet1!$B$14/Sheet1!$B$18)*'Dodatno delo'!G105)</f>
        <v>0</v>
      </c>
      <c r="J105" s="47">
        <f t="shared" si="1"/>
        <v>0</v>
      </c>
      <c r="K105" s="26"/>
      <c r="L105" s="6"/>
      <c r="M105" s="7"/>
    </row>
    <row r="106" spans="1:13">
      <c r="A106" s="7"/>
      <c r="B106" s="6"/>
      <c r="C106" s="27"/>
      <c r="D106" s="24"/>
      <c r="E106" s="24"/>
      <c r="F106" s="24"/>
      <c r="G106" s="24"/>
      <c r="H106" s="24"/>
      <c r="I106" s="47">
        <f>IF(G106&gt;=Sheet1!$B$18,Sheet1!$B$14,(Sheet1!$B$14/Sheet1!$B$18)*'Dodatno delo'!G106)</f>
        <v>0</v>
      </c>
      <c r="J106" s="47">
        <f t="shared" si="1"/>
        <v>0</v>
      </c>
      <c r="K106" s="26"/>
      <c r="L106" s="6"/>
      <c r="M106" s="7"/>
    </row>
    <row r="107" spans="1:13">
      <c r="A107" s="7"/>
      <c r="B107" s="6"/>
      <c r="C107" s="27"/>
      <c r="D107" s="24"/>
      <c r="E107" s="24"/>
      <c r="F107" s="24"/>
      <c r="G107" s="24"/>
      <c r="H107" s="24"/>
      <c r="I107" s="47">
        <f>IF(G107&gt;=Sheet1!$B$18,Sheet1!$B$14,(Sheet1!$B$14/Sheet1!$B$18)*'Dodatno delo'!G107)</f>
        <v>0</v>
      </c>
      <c r="J107" s="47">
        <f t="shared" si="1"/>
        <v>0</v>
      </c>
      <c r="K107" s="26"/>
      <c r="L107" s="6"/>
      <c r="M107" s="7"/>
    </row>
    <row r="108" spans="1:13">
      <c r="A108" s="7"/>
      <c r="B108" s="6"/>
      <c r="C108" s="27"/>
      <c r="D108" s="24"/>
      <c r="E108" s="24"/>
      <c r="F108" s="24"/>
      <c r="G108" s="24"/>
      <c r="H108" s="24"/>
      <c r="I108" s="47">
        <f>IF(G108&gt;=Sheet1!$B$18,Sheet1!$B$14,(Sheet1!$B$14/Sheet1!$B$18)*'Dodatno delo'!G108)</f>
        <v>0</v>
      </c>
      <c r="J108" s="47">
        <f t="shared" si="1"/>
        <v>0</v>
      </c>
      <c r="K108" s="26"/>
      <c r="L108" s="6"/>
      <c r="M108" s="7"/>
    </row>
    <row r="109" spans="1:13">
      <c r="A109" s="7"/>
      <c r="B109" s="6"/>
      <c r="C109" s="27"/>
      <c r="D109" s="24"/>
      <c r="E109" s="24"/>
      <c r="F109" s="24"/>
      <c r="G109" s="24"/>
      <c r="H109" s="24"/>
      <c r="I109" s="47">
        <f>IF(G109&gt;=Sheet1!$B$18,Sheet1!$B$14,(Sheet1!$B$14/Sheet1!$B$18)*'Dodatno delo'!G109)</f>
        <v>0</v>
      </c>
      <c r="J109" s="47">
        <f t="shared" si="1"/>
        <v>0</v>
      </c>
      <c r="K109" s="26"/>
      <c r="L109" s="6"/>
      <c r="M109" s="7"/>
    </row>
    <row r="110" spans="1:13">
      <c r="A110" s="7"/>
      <c r="B110" s="6"/>
      <c r="C110" s="27"/>
      <c r="D110" s="24"/>
      <c r="E110" s="24"/>
      <c r="F110" s="24"/>
      <c r="G110" s="24"/>
      <c r="H110" s="24"/>
      <c r="I110" s="47">
        <f>IF(G110&gt;=Sheet1!$B$18,Sheet1!$B$14,(Sheet1!$B$14/Sheet1!$B$18)*'Dodatno delo'!G110)</f>
        <v>0</v>
      </c>
      <c r="J110" s="47">
        <f t="shared" si="1"/>
        <v>0</v>
      </c>
      <c r="K110" s="26"/>
      <c r="L110" s="6"/>
      <c r="M110" s="7"/>
    </row>
    <row r="111" spans="1:13">
      <c r="A111" s="7"/>
      <c r="B111" s="6"/>
      <c r="C111" s="27"/>
      <c r="D111" s="24"/>
      <c r="E111" s="24"/>
      <c r="F111" s="24"/>
      <c r="G111" s="24"/>
      <c r="H111" s="24"/>
      <c r="I111" s="47">
        <f>IF(G111&gt;=Sheet1!$B$18,Sheet1!$B$14,(Sheet1!$B$14/Sheet1!$B$18)*'Dodatno delo'!G111)</f>
        <v>0</v>
      </c>
      <c r="J111" s="47">
        <f t="shared" si="1"/>
        <v>0</v>
      </c>
      <c r="K111" s="26"/>
      <c r="L111" s="6"/>
      <c r="M111" s="7"/>
    </row>
    <row r="112" spans="1:13">
      <c r="A112" s="7"/>
      <c r="B112" s="6"/>
      <c r="C112" s="27"/>
      <c r="D112" s="24"/>
      <c r="E112" s="24"/>
      <c r="F112" s="24"/>
      <c r="G112" s="24"/>
      <c r="H112" s="24"/>
      <c r="I112" s="47">
        <f>IF(G112&gt;=Sheet1!$B$18,Sheet1!$B$14,(Sheet1!$B$14/Sheet1!$B$18)*'Dodatno delo'!G112)</f>
        <v>0</v>
      </c>
      <c r="J112" s="47">
        <f t="shared" si="1"/>
        <v>0</v>
      </c>
      <c r="K112" s="26"/>
      <c r="L112" s="6"/>
      <c r="M112" s="7"/>
    </row>
    <row r="113" spans="1:13">
      <c r="A113" s="7"/>
      <c r="B113" s="6"/>
      <c r="C113" s="27"/>
      <c r="D113" s="24"/>
      <c r="E113" s="24"/>
      <c r="F113" s="24"/>
      <c r="G113" s="24"/>
      <c r="H113" s="24"/>
      <c r="I113" s="47">
        <f>IF(G113&gt;=Sheet1!$B$18,Sheet1!$B$14,(Sheet1!$B$14/Sheet1!$B$18)*'Dodatno delo'!G113)</f>
        <v>0</v>
      </c>
      <c r="J113" s="47">
        <f t="shared" si="1"/>
        <v>0</v>
      </c>
      <c r="K113" s="26"/>
      <c r="L113" s="6"/>
      <c r="M113" s="7"/>
    </row>
    <row r="114" spans="1:13">
      <c r="A114" s="7"/>
      <c r="B114" s="6"/>
      <c r="C114" s="27"/>
      <c r="D114" s="24"/>
      <c r="E114" s="24"/>
      <c r="F114" s="24"/>
      <c r="G114" s="24"/>
      <c r="H114" s="24"/>
      <c r="I114" s="47">
        <f>IF(G114&gt;=Sheet1!$B$18,Sheet1!$B$14,(Sheet1!$B$14/Sheet1!$B$18)*'Dodatno delo'!G114)</f>
        <v>0</v>
      </c>
      <c r="J114" s="47">
        <f t="shared" si="1"/>
        <v>0</v>
      </c>
      <c r="K114" s="26"/>
      <c r="L114" s="6"/>
      <c r="M114" s="7"/>
    </row>
    <row r="115" spans="1:13">
      <c r="A115" s="7"/>
      <c r="B115" s="6"/>
      <c r="C115" s="27"/>
      <c r="D115" s="24"/>
      <c r="E115" s="24"/>
      <c r="F115" s="24"/>
      <c r="G115" s="24"/>
      <c r="H115" s="24"/>
      <c r="I115" s="47">
        <f>IF(G115&gt;=Sheet1!$B$18,Sheet1!$B$14,(Sheet1!$B$14/Sheet1!$B$18)*'Dodatno delo'!G115)</f>
        <v>0</v>
      </c>
      <c r="J115" s="47">
        <f t="shared" si="1"/>
        <v>0</v>
      </c>
      <c r="K115" s="26"/>
      <c r="L115" s="6"/>
      <c r="M115" s="7"/>
    </row>
    <row r="116" spans="1:13">
      <c r="A116" s="7"/>
      <c r="B116" s="6"/>
      <c r="C116" s="27"/>
      <c r="D116" s="24"/>
      <c r="E116" s="24"/>
      <c r="F116" s="24"/>
      <c r="G116" s="24"/>
      <c r="H116" s="24"/>
      <c r="I116" s="47">
        <f>IF(G116&gt;=Sheet1!$B$18,Sheet1!$B$14,(Sheet1!$B$14/Sheet1!$B$18)*'Dodatno delo'!G116)</f>
        <v>0</v>
      </c>
      <c r="J116" s="47">
        <f t="shared" si="1"/>
        <v>0</v>
      </c>
      <c r="K116" s="26"/>
      <c r="L116" s="6"/>
      <c r="M116" s="7"/>
    </row>
    <row r="117" spans="1:13">
      <c r="A117" s="7"/>
      <c r="B117" s="6"/>
      <c r="C117" s="27"/>
      <c r="D117" s="24"/>
      <c r="E117" s="24"/>
      <c r="F117" s="24"/>
      <c r="G117" s="24"/>
      <c r="H117" s="24"/>
      <c r="I117" s="47">
        <f>IF(G117&gt;=Sheet1!$B$18,Sheet1!$B$14,(Sheet1!$B$14/Sheet1!$B$18)*'Dodatno delo'!G117)</f>
        <v>0</v>
      </c>
      <c r="J117" s="47">
        <f t="shared" si="1"/>
        <v>0</v>
      </c>
      <c r="K117" s="26"/>
      <c r="L117" s="6"/>
      <c r="M117" s="7"/>
    </row>
    <row r="118" spans="1:13">
      <c r="A118" s="7"/>
      <c r="B118" s="6"/>
      <c r="C118" s="27"/>
      <c r="D118" s="24"/>
      <c r="E118" s="24"/>
      <c r="F118" s="24"/>
      <c r="G118" s="24"/>
      <c r="H118" s="24"/>
      <c r="I118" s="47">
        <f>IF(G118&gt;=Sheet1!$B$18,Sheet1!$B$14,(Sheet1!$B$14/Sheet1!$B$18)*'Dodatno delo'!G118)</f>
        <v>0</v>
      </c>
      <c r="J118" s="47">
        <f t="shared" si="1"/>
        <v>0</v>
      </c>
      <c r="K118" s="26"/>
      <c r="L118" s="6"/>
      <c r="M118" s="7"/>
    </row>
    <row r="119" spans="1:13">
      <c r="A119" s="7"/>
      <c r="B119" s="6"/>
      <c r="C119" s="27"/>
      <c r="D119" s="24"/>
      <c r="E119" s="24"/>
      <c r="F119" s="24"/>
      <c r="G119" s="24"/>
      <c r="H119" s="24"/>
      <c r="I119" s="47">
        <f>IF(G119&gt;=Sheet1!$B$18,Sheet1!$B$14,(Sheet1!$B$14/Sheet1!$B$18)*'Dodatno delo'!G119)</f>
        <v>0</v>
      </c>
      <c r="J119" s="47">
        <f t="shared" si="1"/>
        <v>0</v>
      </c>
      <c r="K119" s="26"/>
      <c r="L119" s="6"/>
      <c r="M119" s="7"/>
    </row>
    <row r="120" spans="1:13">
      <c r="A120" s="7"/>
      <c r="B120" s="6"/>
      <c r="C120" s="27"/>
      <c r="D120" s="24"/>
      <c r="E120" s="24"/>
      <c r="F120" s="24"/>
      <c r="G120" s="24"/>
      <c r="H120" s="24"/>
      <c r="I120" s="47">
        <f>IF(G120&gt;=Sheet1!$B$18,Sheet1!$B$14,(Sheet1!$B$14/Sheet1!$B$18)*'Dodatno delo'!G120)</f>
        <v>0</v>
      </c>
      <c r="J120" s="47">
        <f t="shared" si="1"/>
        <v>0</v>
      </c>
      <c r="K120" s="26"/>
      <c r="L120" s="6"/>
      <c r="M120" s="7"/>
    </row>
    <row r="121" spans="1:13">
      <c r="A121" s="7"/>
      <c r="B121" s="6"/>
      <c r="C121" s="27"/>
      <c r="D121" s="24"/>
      <c r="E121" s="24"/>
      <c r="F121" s="24"/>
      <c r="G121" s="24"/>
      <c r="H121" s="24"/>
      <c r="I121" s="47">
        <f>IF(G121&gt;=Sheet1!$B$18,Sheet1!$B$14,(Sheet1!$B$14/Sheet1!$B$18)*'Dodatno delo'!G121)</f>
        <v>0</v>
      </c>
      <c r="J121" s="47">
        <f t="shared" si="1"/>
        <v>0</v>
      </c>
      <c r="K121" s="26"/>
      <c r="L121" s="6"/>
      <c r="M121" s="7"/>
    </row>
    <row r="122" spans="1:13">
      <c r="A122" s="7"/>
      <c r="B122" s="6"/>
      <c r="C122" s="27"/>
      <c r="D122" s="24"/>
      <c r="E122" s="24"/>
      <c r="F122" s="24"/>
      <c r="G122" s="24"/>
      <c r="H122" s="24"/>
      <c r="I122" s="47">
        <f>IF(G122&gt;=Sheet1!$B$18,Sheet1!$B$14,(Sheet1!$B$14/Sheet1!$B$18)*'Dodatno delo'!G122)</f>
        <v>0</v>
      </c>
      <c r="J122" s="47">
        <f t="shared" si="1"/>
        <v>0</v>
      </c>
      <c r="K122" s="26"/>
      <c r="L122" s="6"/>
      <c r="M122" s="7"/>
    </row>
    <row r="123" spans="1:13">
      <c r="A123" s="7"/>
      <c r="B123" s="6"/>
      <c r="C123" s="27"/>
      <c r="D123" s="24"/>
      <c r="E123" s="24"/>
      <c r="F123" s="24"/>
      <c r="G123" s="24"/>
      <c r="H123" s="24"/>
      <c r="I123" s="47">
        <f>IF(G123&gt;=Sheet1!$B$18,Sheet1!$B$14,(Sheet1!$B$14/Sheet1!$B$18)*'Dodatno delo'!G123)</f>
        <v>0</v>
      </c>
      <c r="J123" s="47">
        <f t="shared" si="1"/>
        <v>0</v>
      </c>
      <c r="K123" s="26"/>
      <c r="L123" s="6"/>
      <c r="M123" s="7"/>
    </row>
    <row r="124" spans="1:13">
      <c r="A124" s="7"/>
      <c r="B124" s="6"/>
      <c r="C124" s="27"/>
      <c r="D124" s="24"/>
      <c r="E124" s="24"/>
      <c r="F124" s="24"/>
      <c r="G124" s="24"/>
      <c r="H124" s="24"/>
      <c r="I124" s="47">
        <f>IF(G124&gt;=Sheet1!$B$18,Sheet1!$B$14,(Sheet1!$B$14/Sheet1!$B$18)*'Dodatno delo'!G124)</f>
        <v>0</v>
      </c>
      <c r="J124" s="47">
        <f t="shared" si="1"/>
        <v>0</v>
      </c>
      <c r="K124" s="26"/>
      <c r="L124" s="6"/>
      <c r="M124" s="7"/>
    </row>
    <row r="125" spans="1:13">
      <c r="A125" s="7"/>
      <c r="B125" s="6"/>
      <c r="C125" s="27"/>
      <c r="D125" s="24"/>
      <c r="E125" s="24"/>
      <c r="F125" s="24"/>
      <c r="G125" s="24"/>
      <c r="H125" s="24"/>
      <c r="I125" s="47">
        <f>IF(G125&gt;=Sheet1!$B$18,Sheet1!$B$14,(Sheet1!$B$14/Sheet1!$B$18)*'Dodatno delo'!G125)</f>
        <v>0</v>
      </c>
      <c r="J125" s="47">
        <f t="shared" si="1"/>
        <v>0</v>
      </c>
      <c r="K125" s="26"/>
      <c r="L125" s="6"/>
      <c r="M125" s="7"/>
    </row>
    <row r="126" spans="1:13">
      <c r="A126" s="7"/>
      <c r="B126" s="6"/>
      <c r="C126" s="27"/>
      <c r="D126" s="24"/>
      <c r="E126" s="24"/>
      <c r="F126" s="24"/>
      <c r="G126" s="24"/>
      <c r="H126" s="24"/>
      <c r="I126" s="47">
        <f>IF(G126&gt;=Sheet1!$B$18,Sheet1!$B$14,(Sheet1!$B$14/Sheet1!$B$18)*'Dodatno delo'!G126)</f>
        <v>0</v>
      </c>
      <c r="J126" s="47">
        <f t="shared" si="1"/>
        <v>0</v>
      </c>
      <c r="K126" s="26"/>
      <c r="L126" s="6"/>
      <c r="M126" s="7"/>
    </row>
    <row r="127" spans="1:13">
      <c r="A127" s="7"/>
      <c r="B127" s="6"/>
      <c r="C127" s="27"/>
      <c r="D127" s="24"/>
      <c r="E127" s="24"/>
      <c r="F127" s="24"/>
      <c r="G127" s="24"/>
      <c r="H127" s="24"/>
      <c r="I127" s="47">
        <f>IF(G127&gt;=Sheet1!$B$18,Sheet1!$B$14,(Sheet1!$B$14/Sheet1!$B$18)*'Dodatno delo'!G127)</f>
        <v>0</v>
      </c>
      <c r="J127" s="47">
        <f t="shared" si="1"/>
        <v>0</v>
      </c>
      <c r="K127" s="26"/>
      <c r="L127" s="6"/>
      <c r="M127" s="7"/>
    </row>
    <row r="128" spans="1:13">
      <c r="A128" s="7"/>
      <c r="B128" s="6"/>
      <c r="C128" s="27"/>
      <c r="D128" s="24"/>
      <c r="E128" s="24"/>
      <c r="F128" s="24"/>
      <c r="G128" s="24"/>
      <c r="H128" s="24"/>
      <c r="I128" s="47">
        <f>IF(G128&gt;=Sheet1!$B$18,Sheet1!$B$14,(Sheet1!$B$14/Sheet1!$B$18)*'Dodatno delo'!G128)</f>
        <v>0</v>
      </c>
      <c r="J128" s="47">
        <f t="shared" si="1"/>
        <v>0</v>
      </c>
      <c r="K128" s="26"/>
      <c r="L128" s="6"/>
      <c r="M128" s="7"/>
    </row>
    <row r="129" spans="1:13">
      <c r="A129" s="7"/>
      <c r="B129" s="6"/>
      <c r="C129" s="27"/>
      <c r="D129" s="24"/>
      <c r="E129" s="24"/>
      <c r="F129" s="24"/>
      <c r="G129" s="24"/>
      <c r="H129" s="24"/>
      <c r="I129" s="47">
        <f>IF(G129&gt;=Sheet1!$B$18,Sheet1!$B$14,(Sheet1!$B$14/Sheet1!$B$18)*'Dodatno delo'!G129)</f>
        <v>0</v>
      </c>
      <c r="J129" s="47">
        <f t="shared" si="1"/>
        <v>0</v>
      </c>
      <c r="K129" s="26"/>
      <c r="L129" s="6"/>
      <c r="M129" s="7"/>
    </row>
    <row r="130" spans="1:13">
      <c r="A130" s="7"/>
      <c r="B130" s="6"/>
      <c r="C130" s="27"/>
      <c r="D130" s="24"/>
      <c r="E130" s="24"/>
      <c r="F130" s="24"/>
      <c r="G130" s="24"/>
      <c r="H130" s="24"/>
      <c r="I130" s="47">
        <f>IF(G130&gt;=Sheet1!$B$18,Sheet1!$B$14,(Sheet1!$B$14/Sheet1!$B$18)*'Dodatno delo'!G130)</f>
        <v>0</v>
      </c>
      <c r="J130" s="47">
        <f t="shared" si="1"/>
        <v>0</v>
      </c>
      <c r="K130" s="26"/>
      <c r="L130" s="6"/>
      <c r="M130" s="7"/>
    </row>
    <row r="131" spans="1:13">
      <c r="A131" s="7"/>
      <c r="B131" s="6"/>
      <c r="C131" s="27"/>
      <c r="D131" s="24"/>
      <c r="E131" s="24"/>
      <c r="F131" s="24"/>
      <c r="G131" s="24"/>
      <c r="H131" s="24"/>
      <c r="I131" s="47">
        <f>IF(G131&gt;=Sheet1!$B$18,Sheet1!$B$14,(Sheet1!$B$14/Sheet1!$B$18)*'Dodatno delo'!G131)</f>
        <v>0</v>
      </c>
      <c r="J131" s="47">
        <f t="shared" si="1"/>
        <v>0</v>
      </c>
      <c r="K131" s="26"/>
      <c r="L131" s="6"/>
      <c r="M131" s="7"/>
    </row>
    <row r="132" spans="1:13">
      <c r="A132" s="7"/>
      <c r="B132" s="6"/>
      <c r="C132" s="27"/>
      <c r="D132" s="24"/>
      <c r="E132" s="24"/>
      <c r="F132" s="24"/>
      <c r="G132" s="24"/>
      <c r="H132" s="24"/>
      <c r="I132" s="47">
        <f>IF(G132&gt;=Sheet1!$B$18,Sheet1!$B$14,(Sheet1!$B$14/Sheet1!$B$18)*'Dodatno delo'!G132)</f>
        <v>0</v>
      </c>
      <c r="J132" s="47">
        <f t="shared" si="1"/>
        <v>0</v>
      </c>
      <c r="K132" s="26"/>
      <c r="L132" s="6"/>
      <c r="M132" s="7"/>
    </row>
    <row r="133" spans="1:13">
      <c r="A133" s="7"/>
      <c r="B133" s="6"/>
      <c r="C133" s="27"/>
      <c r="D133" s="24"/>
      <c r="E133" s="24"/>
      <c r="F133" s="24"/>
      <c r="G133" s="24"/>
      <c r="H133" s="24"/>
      <c r="I133" s="47">
        <f>IF(G133&gt;=Sheet1!$B$18,Sheet1!$B$14,(Sheet1!$B$14/Sheet1!$B$18)*'Dodatno delo'!G133)</f>
        <v>0</v>
      </c>
      <c r="J133" s="47">
        <f t="shared" si="1"/>
        <v>0</v>
      </c>
      <c r="K133" s="26"/>
      <c r="L133" s="6"/>
      <c r="M133" s="7"/>
    </row>
    <row r="134" spans="1:13">
      <c r="A134" s="7"/>
      <c r="B134" s="6"/>
      <c r="C134" s="27"/>
      <c r="D134" s="24"/>
      <c r="E134" s="24"/>
      <c r="F134" s="24"/>
      <c r="G134" s="24"/>
      <c r="H134" s="24"/>
      <c r="I134" s="47">
        <f>IF(G134&gt;=Sheet1!$B$18,Sheet1!$B$14,(Sheet1!$B$14/Sheet1!$B$18)*'Dodatno delo'!G134)</f>
        <v>0</v>
      </c>
      <c r="J134" s="47">
        <f t="shared" si="1"/>
        <v>0</v>
      </c>
      <c r="K134" s="26"/>
      <c r="L134" s="6"/>
      <c r="M134" s="7"/>
    </row>
    <row r="135" spans="1:13">
      <c r="A135" s="7"/>
      <c r="B135" s="6"/>
      <c r="C135" s="27"/>
      <c r="D135" s="24"/>
      <c r="E135" s="24"/>
      <c r="F135" s="24"/>
      <c r="G135" s="24"/>
      <c r="H135" s="24"/>
      <c r="I135" s="47">
        <f>IF(G135&gt;=Sheet1!$B$18,Sheet1!$B$14,(Sheet1!$B$14/Sheet1!$B$18)*'Dodatno delo'!G135)</f>
        <v>0</v>
      </c>
      <c r="J135" s="47">
        <f t="shared" si="1"/>
        <v>0</v>
      </c>
      <c r="K135" s="26"/>
      <c r="L135" s="6"/>
      <c r="M135" s="7"/>
    </row>
    <row r="136" spans="1:13">
      <c r="A136" s="7"/>
      <c r="B136" s="6"/>
      <c r="C136" s="27"/>
      <c r="D136" s="24"/>
      <c r="E136" s="24"/>
      <c r="F136" s="24"/>
      <c r="G136" s="24"/>
      <c r="H136" s="24"/>
      <c r="I136" s="47">
        <f>IF(G136&gt;=Sheet1!$B$18,Sheet1!$B$14,(Sheet1!$B$14/Sheet1!$B$18)*'Dodatno delo'!G136)</f>
        <v>0</v>
      </c>
      <c r="J136" s="47">
        <f t="shared" ref="J136:J199" si="2">H136*I136</f>
        <v>0</v>
      </c>
      <c r="K136" s="26"/>
      <c r="L136" s="6"/>
      <c r="M136" s="7"/>
    </row>
    <row r="137" spans="1:13">
      <c r="A137" s="7"/>
      <c r="B137" s="6"/>
      <c r="C137" s="27"/>
      <c r="D137" s="24"/>
      <c r="E137" s="24"/>
      <c r="F137" s="24"/>
      <c r="G137" s="24"/>
      <c r="H137" s="24"/>
      <c r="I137" s="47">
        <f>IF(G137&gt;=Sheet1!$B$18,Sheet1!$B$14,(Sheet1!$B$14/Sheet1!$B$18)*'Dodatno delo'!G137)</f>
        <v>0</v>
      </c>
      <c r="J137" s="47">
        <f t="shared" si="2"/>
        <v>0</v>
      </c>
      <c r="K137" s="26"/>
      <c r="L137" s="6"/>
      <c r="M137" s="7"/>
    </row>
    <row r="138" spans="1:13">
      <c r="A138" s="7"/>
      <c r="B138" s="6"/>
      <c r="C138" s="27"/>
      <c r="D138" s="24"/>
      <c r="E138" s="24"/>
      <c r="F138" s="24"/>
      <c r="G138" s="24"/>
      <c r="H138" s="24"/>
      <c r="I138" s="47">
        <f>IF(G138&gt;=Sheet1!$B$18,Sheet1!$B$14,(Sheet1!$B$14/Sheet1!$B$18)*'Dodatno delo'!G138)</f>
        <v>0</v>
      </c>
      <c r="J138" s="47">
        <f t="shared" si="2"/>
        <v>0</v>
      </c>
      <c r="K138" s="26"/>
      <c r="L138" s="6"/>
      <c r="M138" s="7"/>
    </row>
    <row r="139" spans="1:13">
      <c r="A139" s="7"/>
      <c r="B139" s="6"/>
      <c r="C139" s="27"/>
      <c r="D139" s="24"/>
      <c r="E139" s="24"/>
      <c r="F139" s="24"/>
      <c r="G139" s="24"/>
      <c r="H139" s="24"/>
      <c r="I139" s="47">
        <f>IF(G139&gt;=Sheet1!$B$18,Sheet1!$B$14,(Sheet1!$B$14/Sheet1!$B$18)*'Dodatno delo'!G139)</f>
        <v>0</v>
      </c>
      <c r="J139" s="47">
        <f t="shared" si="2"/>
        <v>0</v>
      </c>
      <c r="K139" s="26"/>
      <c r="L139" s="6"/>
      <c r="M139" s="7"/>
    </row>
    <row r="140" spans="1:13">
      <c r="A140" s="7"/>
      <c r="B140" s="6"/>
      <c r="C140" s="27"/>
      <c r="D140" s="24"/>
      <c r="E140" s="24"/>
      <c r="F140" s="24"/>
      <c r="G140" s="24"/>
      <c r="H140" s="24"/>
      <c r="I140" s="47">
        <f>IF(G140&gt;=Sheet1!$B$18,Sheet1!$B$14,(Sheet1!$B$14/Sheet1!$B$18)*'Dodatno delo'!G140)</f>
        <v>0</v>
      </c>
      <c r="J140" s="47">
        <f t="shared" si="2"/>
        <v>0</v>
      </c>
      <c r="K140" s="26"/>
      <c r="L140" s="6"/>
      <c r="M140" s="7"/>
    </row>
    <row r="141" spans="1:13">
      <c r="A141" s="7"/>
      <c r="B141" s="6"/>
      <c r="C141" s="27"/>
      <c r="D141" s="24"/>
      <c r="E141" s="24"/>
      <c r="F141" s="24"/>
      <c r="G141" s="24"/>
      <c r="H141" s="24"/>
      <c r="I141" s="47">
        <f>IF(G141&gt;=Sheet1!$B$18,Sheet1!$B$14,(Sheet1!$B$14/Sheet1!$B$18)*'Dodatno delo'!G141)</f>
        <v>0</v>
      </c>
      <c r="J141" s="47">
        <f t="shared" si="2"/>
        <v>0</v>
      </c>
      <c r="K141" s="26"/>
      <c r="L141" s="6"/>
      <c r="M141" s="7"/>
    </row>
    <row r="142" spans="1:13">
      <c r="A142" s="7"/>
      <c r="B142" s="6"/>
      <c r="C142" s="27"/>
      <c r="D142" s="24"/>
      <c r="E142" s="24"/>
      <c r="F142" s="24"/>
      <c r="G142" s="24"/>
      <c r="H142" s="24"/>
      <c r="I142" s="47">
        <f>IF(G142&gt;=Sheet1!$B$18,Sheet1!$B$14,(Sheet1!$B$14/Sheet1!$B$18)*'Dodatno delo'!G142)</f>
        <v>0</v>
      </c>
      <c r="J142" s="47">
        <f t="shared" si="2"/>
        <v>0</v>
      </c>
      <c r="K142" s="26"/>
      <c r="L142" s="6"/>
      <c r="M142" s="7"/>
    </row>
    <row r="143" spans="1:13">
      <c r="A143" s="7"/>
      <c r="B143" s="6"/>
      <c r="C143" s="27"/>
      <c r="D143" s="24"/>
      <c r="E143" s="24"/>
      <c r="F143" s="24"/>
      <c r="G143" s="24"/>
      <c r="H143" s="24"/>
      <c r="I143" s="47">
        <f>IF(G143&gt;=Sheet1!$B$18,Sheet1!$B$14,(Sheet1!$B$14/Sheet1!$B$18)*'Dodatno delo'!G143)</f>
        <v>0</v>
      </c>
      <c r="J143" s="47">
        <f t="shared" si="2"/>
        <v>0</v>
      </c>
      <c r="K143" s="26"/>
      <c r="L143" s="6"/>
      <c r="M143" s="7"/>
    </row>
    <row r="144" spans="1:13">
      <c r="A144" s="7"/>
      <c r="B144" s="6"/>
      <c r="C144" s="27"/>
      <c r="D144" s="24"/>
      <c r="E144" s="24"/>
      <c r="F144" s="24"/>
      <c r="G144" s="24"/>
      <c r="H144" s="24"/>
      <c r="I144" s="47">
        <f>IF(G144&gt;=Sheet1!$B$18,Sheet1!$B$14,(Sheet1!$B$14/Sheet1!$B$18)*'Dodatno delo'!G144)</f>
        <v>0</v>
      </c>
      <c r="J144" s="47">
        <f t="shared" si="2"/>
        <v>0</v>
      </c>
      <c r="K144" s="26"/>
      <c r="L144" s="6"/>
      <c r="M144" s="7"/>
    </row>
    <row r="145" spans="1:13">
      <c r="A145" s="7"/>
      <c r="B145" s="6"/>
      <c r="C145" s="27"/>
      <c r="D145" s="24"/>
      <c r="E145" s="24"/>
      <c r="F145" s="24"/>
      <c r="G145" s="24"/>
      <c r="H145" s="24"/>
      <c r="I145" s="47">
        <f>IF(G145&gt;=Sheet1!$B$18,Sheet1!$B$14,(Sheet1!$B$14/Sheet1!$B$18)*'Dodatno delo'!G145)</f>
        <v>0</v>
      </c>
      <c r="J145" s="47">
        <f t="shared" si="2"/>
        <v>0</v>
      </c>
      <c r="K145" s="26"/>
      <c r="L145" s="6"/>
      <c r="M145" s="7"/>
    </row>
    <row r="146" spans="1:13">
      <c r="A146" s="7"/>
      <c r="B146" s="6"/>
      <c r="C146" s="27"/>
      <c r="D146" s="24"/>
      <c r="E146" s="24"/>
      <c r="F146" s="24"/>
      <c r="G146" s="24"/>
      <c r="H146" s="24"/>
      <c r="I146" s="47">
        <f>IF(G146&gt;=Sheet1!$B$18,Sheet1!$B$14,(Sheet1!$B$14/Sheet1!$B$18)*'Dodatno delo'!G146)</f>
        <v>0</v>
      </c>
      <c r="J146" s="47">
        <f t="shared" si="2"/>
        <v>0</v>
      </c>
      <c r="K146" s="26"/>
      <c r="L146" s="6"/>
      <c r="M146" s="7"/>
    </row>
    <row r="147" spans="1:13">
      <c r="A147" s="7"/>
      <c r="B147" s="6"/>
      <c r="C147" s="27"/>
      <c r="D147" s="24"/>
      <c r="E147" s="24"/>
      <c r="F147" s="24"/>
      <c r="G147" s="24"/>
      <c r="H147" s="24"/>
      <c r="I147" s="47">
        <f>IF(G147&gt;=Sheet1!$B$18,Sheet1!$B$14,(Sheet1!$B$14/Sheet1!$B$18)*'Dodatno delo'!G147)</f>
        <v>0</v>
      </c>
      <c r="J147" s="47">
        <f t="shared" si="2"/>
        <v>0</v>
      </c>
      <c r="K147" s="26"/>
      <c r="L147" s="6"/>
      <c r="M147" s="7"/>
    </row>
    <row r="148" spans="1:13">
      <c r="A148" s="7"/>
      <c r="B148" s="6"/>
      <c r="C148" s="27"/>
      <c r="D148" s="24"/>
      <c r="E148" s="24"/>
      <c r="F148" s="24"/>
      <c r="G148" s="24"/>
      <c r="H148" s="24"/>
      <c r="I148" s="47">
        <f>IF(G148&gt;=Sheet1!$B$18,Sheet1!$B$14,(Sheet1!$B$14/Sheet1!$B$18)*'Dodatno delo'!G148)</f>
        <v>0</v>
      </c>
      <c r="J148" s="47">
        <f t="shared" si="2"/>
        <v>0</v>
      </c>
      <c r="K148" s="26"/>
      <c r="L148" s="6"/>
      <c r="M148" s="7"/>
    </row>
    <row r="149" spans="1:13">
      <c r="A149" s="7"/>
      <c r="B149" s="6"/>
      <c r="C149" s="27"/>
      <c r="D149" s="24"/>
      <c r="E149" s="24"/>
      <c r="F149" s="24"/>
      <c r="G149" s="24"/>
      <c r="H149" s="24"/>
      <c r="I149" s="47">
        <f>IF(G149&gt;=Sheet1!$B$18,Sheet1!$B$14,(Sheet1!$B$14/Sheet1!$B$18)*'Dodatno delo'!G149)</f>
        <v>0</v>
      </c>
      <c r="J149" s="47">
        <f t="shared" si="2"/>
        <v>0</v>
      </c>
      <c r="K149" s="26"/>
      <c r="L149" s="6"/>
      <c r="M149" s="7"/>
    </row>
    <row r="150" spans="1:13">
      <c r="A150" s="7"/>
      <c r="B150" s="6"/>
      <c r="C150" s="27"/>
      <c r="D150" s="24"/>
      <c r="E150" s="24"/>
      <c r="F150" s="24"/>
      <c r="G150" s="24"/>
      <c r="H150" s="24"/>
      <c r="I150" s="47">
        <f>IF(G150&gt;=Sheet1!$B$18,Sheet1!$B$14,(Sheet1!$B$14/Sheet1!$B$18)*'Dodatno delo'!G150)</f>
        <v>0</v>
      </c>
      <c r="J150" s="47">
        <f t="shared" si="2"/>
        <v>0</v>
      </c>
      <c r="K150" s="26"/>
      <c r="L150" s="6"/>
      <c r="M150" s="7"/>
    </row>
    <row r="151" spans="1:13">
      <c r="A151" s="7"/>
      <c r="B151" s="6"/>
      <c r="C151" s="27"/>
      <c r="D151" s="24"/>
      <c r="E151" s="24"/>
      <c r="F151" s="24"/>
      <c r="G151" s="24"/>
      <c r="H151" s="24"/>
      <c r="I151" s="47">
        <f>IF(G151&gt;=Sheet1!$B$18,Sheet1!$B$14,(Sheet1!$B$14/Sheet1!$B$18)*'Dodatno delo'!G151)</f>
        <v>0</v>
      </c>
      <c r="J151" s="47">
        <f t="shared" si="2"/>
        <v>0</v>
      </c>
      <c r="K151" s="26"/>
      <c r="L151" s="6"/>
      <c r="M151" s="7"/>
    </row>
    <row r="152" spans="1:13">
      <c r="A152" s="7"/>
      <c r="B152" s="6"/>
      <c r="C152" s="27"/>
      <c r="D152" s="24"/>
      <c r="E152" s="24"/>
      <c r="F152" s="24"/>
      <c r="G152" s="24"/>
      <c r="H152" s="24"/>
      <c r="I152" s="47">
        <f>IF(G152&gt;=Sheet1!$B$18,Sheet1!$B$14,(Sheet1!$B$14/Sheet1!$B$18)*'Dodatno delo'!G152)</f>
        <v>0</v>
      </c>
      <c r="J152" s="47">
        <f t="shared" si="2"/>
        <v>0</v>
      </c>
      <c r="K152" s="26"/>
      <c r="L152" s="6"/>
      <c r="M152" s="7"/>
    </row>
    <row r="153" spans="1:13">
      <c r="A153" s="7"/>
      <c r="B153" s="6"/>
      <c r="C153" s="27"/>
      <c r="D153" s="24"/>
      <c r="E153" s="24"/>
      <c r="F153" s="24"/>
      <c r="G153" s="24"/>
      <c r="H153" s="24"/>
      <c r="I153" s="47">
        <f>IF(G153&gt;=Sheet1!$B$18,Sheet1!$B$14,(Sheet1!$B$14/Sheet1!$B$18)*'Dodatno delo'!G153)</f>
        <v>0</v>
      </c>
      <c r="J153" s="47">
        <f t="shared" si="2"/>
        <v>0</v>
      </c>
      <c r="K153" s="26"/>
      <c r="L153" s="6"/>
      <c r="M153" s="7"/>
    </row>
    <row r="154" spans="1:13">
      <c r="A154" s="7"/>
      <c r="B154" s="6"/>
      <c r="C154" s="27"/>
      <c r="D154" s="24"/>
      <c r="E154" s="24"/>
      <c r="F154" s="24"/>
      <c r="G154" s="24"/>
      <c r="H154" s="24"/>
      <c r="I154" s="47">
        <f>IF(G154&gt;=Sheet1!$B$18,Sheet1!$B$14,(Sheet1!$B$14/Sheet1!$B$18)*'Dodatno delo'!G154)</f>
        <v>0</v>
      </c>
      <c r="J154" s="47">
        <f t="shared" si="2"/>
        <v>0</v>
      </c>
      <c r="K154" s="26"/>
      <c r="L154" s="6"/>
      <c r="M154" s="7"/>
    </row>
    <row r="155" spans="1:13">
      <c r="A155" s="7"/>
      <c r="B155" s="6"/>
      <c r="C155" s="27"/>
      <c r="D155" s="24"/>
      <c r="E155" s="24"/>
      <c r="F155" s="24"/>
      <c r="G155" s="24"/>
      <c r="H155" s="24"/>
      <c r="I155" s="47">
        <f>IF(G155&gt;=Sheet1!$B$18,Sheet1!$B$14,(Sheet1!$B$14/Sheet1!$B$18)*'Dodatno delo'!G155)</f>
        <v>0</v>
      </c>
      <c r="J155" s="47">
        <f t="shared" si="2"/>
        <v>0</v>
      </c>
      <c r="K155" s="26"/>
      <c r="L155" s="6"/>
      <c r="M155" s="7"/>
    </row>
    <row r="156" spans="1:13">
      <c r="A156" s="7"/>
      <c r="B156" s="6"/>
      <c r="C156" s="27"/>
      <c r="D156" s="24"/>
      <c r="E156" s="24"/>
      <c r="F156" s="24"/>
      <c r="G156" s="24"/>
      <c r="H156" s="24"/>
      <c r="I156" s="47">
        <f>IF(G156&gt;=Sheet1!$B$18,Sheet1!$B$14,(Sheet1!$B$14/Sheet1!$B$18)*'Dodatno delo'!G156)</f>
        <v>0</v>
      </c>
      <c r="J156" s="47">
        <f t="shared" si="2"/>
        <v>0</v>
      </c>
      <c r="K156" s="26"/>
      <c r="L156" s="6"/>
      <c r="M156" s="7"/>
    </row>
    <row r="157" spans="1:13">
      <c r="A157" s="7"/>
      <c r="B157" s="6"/>
      <c r="C157" s="27"/>
      <c r="D157" s="24"/>
      <c r="E157" s="24"/>
      <c r="F157" s="24"/>
      <c r="G157" s="24"/>
      <c r="H157" s="24"/>
      <c r="I157" s="47">
        <f>IF(G157&gt;=Sheet1!$B$18,Sheet1!$B$14,(Sheet1!$B$14/Sheet1!$B$18)*'Dodatno delo'!G157)</f>
        <v>0</v>
      </c>
      <c r="J157" s="47">
        <f t="shared" si="2"/>
        <v>0</v>
      </c>
      <c r="K157" s="26"/>
      <c r="L157" s="6"/>
      <c r="M157" s="7"/>
    </row>
    <row r="158" spans="1:13">
      <c r="A158" s="7"/>
      <c r="B158" s="6"/>
      <c r="C158" s="27"/>
      <c r="D158" s="24"/>
      <c r="E158" s="24"/>
      <c r="F158" s="24"/>
      <c r="G158" s="24"/>
      <c r="H158" s="24"/>
      <c r="I158" s="47">
        <f>IF(G158&gt;=Sheet1!$B$18,Sheet1!$B$14,(Sheet1!$B$14/Sheet1!$B$18)*'Dodatno delo'!G158)</f>
        <v>0</v>
      </c>
      <c r="J158" s="47">
        <f t="shared" si="2"/>
        <v>0</v>
      </c>
      <c r="K158" s="26"/>
      <c r="L158" s="6"/>
      <c r="M158" s="7"/>
    </row>
    <row r="159" spans="1:13">
      <c r="A159" s="7"/>
      <c r="B159" s="6"/>
      <c r="C159" s="27"/>
      <c r="D159" s="24"/>
      <c r="E159" s="24"/>
      <c r="F159" s="24"/>
      <c r="G159" s="24"/>
      <c r="H159" s="24"/>
      <c r="I159" s="47">
        <f>IF(G159&gt;=Sheet1!$B$18,Sheet1!$B$14,(Sheet1!$B$14/Sheet1!$B$18)*'Dodatno delo'!G159)</f>
        <v>0</v>
      </c>
      <c r="J159" s="47">
        <f t="shared" si="2"/>
        <v>0</v>
      </c>
      <c r="K159" s="26"/>
      <c r="L159" s="6"/>
      <c r="M159" s="7"/>
    </row>
    <row r="160" spans="1:13">
      <c r="A160" s="7"/>
      <c r="B160" s="6"/>
      <c r="C160" s="27"/>
      <c r="D160" s="24"/>
      <c r="E160" s="24"/>
      <c r="F160" s="24"/>
      <c r="G160" s="24"/>
      <c r="H160" s="24"/>
      <c r="I160" s="47">
        <f>IF(G160&gt;=Sheet1!$B$18,Sheet1!$B$14,(Sheet1!$B$14/Sheet1!$B$18)*'Dodatno delo'!G160)</f>
        <v>0</v>
      </c>
      <c r="J160" s="47">
        <f t="shared" si="2"/>
        <v>0</v>
      </c>
      <c r="K160" s="26"/>
      <c r="L160" s="6"/>
      <c r="M160" s="7"/>
    </row>
    <row r="161" spans="1:13">
      <c r="A161" s="7"/>
      <c r="B161" s="6"/>
      <c r="C161" s="27"/>
      <c r="D161" s="24"/>
      <c r="E161" s="24"/>
      <c r="F161" s="24"/>
      <c r="G161" s="24"/>
      <c r="H161" s="24"/>
      <c r="I161" s="47">
        <f>IF(G161&gt;=Sheet1!$B$18,Sheet1!$B$14,(Sheet1!$B$14/Sheet1!$B$18)*'Dodatno delo'!G161)</f>
        <v>0</v>
      </c>
      <c r="J161" s="47">
        <f t="shared" si="2"/>
        <v>0</v>
      </c>
      <c r="K161" s="26"/>
      <c r="L161" s="6"/>
      <c r="M161" s="7"/>
    </row>
    <row r="162" spans="1:13">
      <c r="A162" s="7"/>
      <c r="B162" s="6"/>
      <c r="C162" s="27"/>
      <c r="D162" s="24"/>
      <c r="E162" s="24"/>
      <c r="F162" s="24"/>
      <c r="G162" s="24"/>
      <c r="H162" s="24"/>
      <c r="I162" s="47">
        <f>IF(G162&gt;=Sheet1!$B$18,Sheet1!$B$14,(Sheet1!$B$14/Sheet1!$B$18)*'Dodatno delo'!G162)</f>
        <v>0</v>
      </c>
      <c r="J162" s="47">
        <f t="shared" si="2"/>
        <v>0</v>
      </c>
      <c r="K162" s="26"/>
      <c r="L162" s="6"/>
      <c r="M162" s="7"/>
    </row>
    <row r="163" spans="1:13">
      <c r="A163" s="7"/>
      <c r="B163" s="6"/>
      <c r="C163" s="27"/>
      <c r="D163" s="24"/>
      <c r="E163" s="24"/>
      <c r="F163" s="24"/>
      <c r="G163" s="24"/>
      <c r="H163" s="24"/>
      <c r="I163" s="47">
        <f>IF(G163&gt;=Sheet1!$B$18,Sheet1!$B$14,(Sheet1!$B$14/Sheet1!$B$18)*'Dodatno delo'!G163)</f>
        <v>0</v>
      </c>
      <c r="J163" s="47">
        <f t="shared" si="2"/>
        <v>0</v>
      </c>
      <c r="K163" s="26"/>
      <c r="L163" s="6"/>
      <c r="M163" s="7"/>
    </row>
    <row r="164" spans="1:13">
      <c r="A164" s="7"/>
      <c r="B164" s="6"/>
      <c r="C164" s="27"/>
      <c r="D164" s="24"/>
      <c r="E164" s="24"/>
      <c r="F164" s="24"/>
      <c r="G164" s="24"/>
      <c r="H164" s="24"/>
      <c r="I164" s="47">
        <f>IF(G164&gt;=Sheet1!$B$18,Sheet1!$B$14,(Sheet1!$B$14/Sheet1!$B$18)*'Dodatno delo'!G164)</f>
        <v>0</v>
      </c>
      <c r="J164" s="47">
        <f t="shared" si="2"/>
        <v>0</v>
      </c>
      <c r="K164" s="26"/>
      <c r="L164" s="6"/>
      <c r="M164" s="7"/>
    </row>
    <row r="165" spans="1:13">
      <c r="A165" s="7"/>
      <c r="B165" s="6"/>
      <c r="C165" s="27"/>
      <c r="D165" s="24"/>
      <c r="E165" s="24"/>
      <c r="F165" s="24"/>
      <c r="G165" s="24"/>
      <c r="H165" s="24"/>
      <c r="I165" s="47">
        <f>IF(G165&gt;=Sheet1!$B$18,Sheet1!$B$14,(Sheet1!$B$14/Sheet1!$B$18)*'Dodatno delo'!G165)</f>
        <v>0</v>
      </c>
      <c r="J165" s="47">
        <f t="shared" si="2"/>
        <v>0</v>
      </c>
      <c r="K165" s="26"/>
      <c r="L165" s="6"/>
      <c r="M165" s="7"/>
    </row>
    <row r="166" spans="1:13">
      <c r="A166" s="7"/>
      <c r="B166" s="6"/>
      <c r="C166" s="27"/>
      <c r="D166" s="24"/>
      <c r="E166" s="24"/>
      <c r="F166" s="24"/>
      <c r="G166" s="24"/>
      <c r="H166" s="24"/>
      <c r="I166" s="47">
        <f>IF(G166&gt;=Sheet1!$B$18,Sheet1!$B$14,(Sheet1!$B$14/Sheet1!$B$18)*'Dodatno delo'!G166)</f>
        <v>0</v>
      </c>
      <c r="J166" s="47">
        <f t="shared" si="2"/>
        <v>0</v>
      </c>
      <c r="K166" s="26"/>
      <c r="L166" s="6"/>
      <c r="M166" s="7"/>
    </row>
    <row r="167" spans="1:13">
      <c r="A167" s="7"/>
      <c r="B167" s="6"/>
      <c r="C167" s="27"/>
      <c r="D167" s="24"/>
      <c r="E167" s="24"/>
      <c r="F167" s="24"/>
      <c r="G167" s="24"/>
      <c r="H167" s="24"/>
      <c r="I167" s="47">
        <f>IF(G167&gt;=Sheet1!$B$18,Sheet1!$B$14,(Sheet1!$B$14/Sheet1!$B$18)*'Dodatno delo'!G167)</f>
        <v>0</v>
      </c>
      <c r="J167" s="47">
        <f t="shared" si="2"/>
        <v>0</v>
      </c>
      <c r="K167" s="26"/>
      <c r="L167" s="6"/>
      <c r="M167" s="7"/>
    </row>
    <row r="168" spans="1:13">
      <c r="A168" s="7"/>
      <c r="B168" s="6"/>
      <c r="C168" s="27"/>
      <c r="D168" s="24"/>
      <c r="E168" s="24"/>
      <c r="F168" s="24"/>
      <c r="G168" s="24"/>
      <c r="H168" s="24"/>
      <c r="I168" s="47">
        <f>IF(G168&gt;=Sheet1!$B$18,Sheet1!$B$14,(Sheet1!$B$14/Sheet1!$B$18)*'Dodatno delo'!G168)</f>
        <v>0</v>
      </c>
      <c r="J168" s="47">
        <f t="shared" si="2"/>
        <v>0</v>
      </c>
      <c r="K168" s="26"/>
      <c r="L168" s="6"/>
      <c r="M168" s="7"/>
    </row>
    <row r="169" spans="1:13">
      <c r="A169" s="7"/>
      <c r="B169" s="6"/>
      <c r="C169" s="27"/>
      <c r="D169" s="24"/>
      <c r="E169" s="24"/>
      <c r="F169" s="24"/>
      <c r="G169" s="24"/>
      <c r="H169" s="24"/>
      <c r="I169" s="47">
        <f>IF(G169&gt;=Sheet1!$B$18,Sheet1!$B$14,(Sheet1!$B$14/Sheet1!$B$18)*'Dodatno delo'!G169)</f>
        <v>0</v>
      </c>
      <c r="J169" s="47">
        <f t="shared" si="2"/>
        <v>0</v>
      </c>
      <c r="K169" s="26"/>
      <c r="L169" s="6"/>
      <c r="M169" s="7"/>
    </row>
    <row r="170" spans="1:13">
      <c r="A170" s="7"/>
      <c r="B170" s="6"/>
      <c r="C170" s="27"/>
      <c r="D170" s="24"/>
      <c r="E170" s="24"/>
      <c r="F170" s="24"/>
      <c r="G170" s="24"/>
      <c r="H170" s="24"/>
      <c r="I170" s="47">
        <f>IF(G170&gt;=Sheet1!$B$18,Sheet1!$B$14,(Sheet1!$B$14/Sheet1!$B$18)*'Dodatno delo'!G170)</f>
        <v>0</v>
      </c>
      <c r="J170" s="47">
        <f t="shared" si="2"/>
        <v>0</v>
      </c>
      <c r="K170" s="26"/>
      <c r="L170" s="6"/>
      <c r="M170" s="7"/>
    </row>
    <row r="171" spans="1:13">
      <c r="A171" s="7"/>
      <c r="B171" s="6"/>
      <c r="C171" s="27"/>
      <c r="D171" s="24"/>
      <c r="E171" s="24"/>
      <c r="F171" s="24"/>
      <c r="G171" s="24"/>
      <c r="H171" s="24"/>
      <c r="I171" s="47">
        <f>IF(G171&gt;=Sheet1!$B$18,Sheet1!$B$14,(Sheet1!$B$14/Sheet1!$B$18)*'Dodatno delo'!G171)</f>
        <v>0</v>
      </c>
      <c r="J171" s="47">
        <f t="shared" si="2"/>
        <v>0</v>
      </c>
      <c r="K171" s="26"/>
      <c r="L171" s="6"/>
      <c r="M171" s="7"/>
    </row>
    <row r="172" spans="1:13">
      <c r="A172" s="7"/>
      <c r="B172" s="6"/>
      <c r="C172" s="27"/>
      <c r="D172" s="24"/>
      <c r="E172" s="24"/>
      <c r="F172" s="24"/>
      <c r="G172" s="24"/>
      <c r="H172" s="24"/>
      <c r="I172" s="47">
        <f>IF(G172&gt;=Sheet1!$B$18,Sheet1!$B$14,(Sheet1!$B$14/Sheet1!$B$18)*'Dodatno delo'!G172)</f>
        <v>0</v>
      </c>
      <c r="J172" s="47">
        <f t="shared" si="2"/>
        <v>0</v>
      </c>
      <c r="K172" s="26"/>
      <c r="L172" s="6"/>
      <c r="M172" s="7"/>
    </row>
    <row r="173" spans="1:13">
      <c r="A173" s="7"/>
      <c r="B173" s="6"/>
      <c r="C173" s="27"/>
      <c r="D173" s="24"/>
      <c r="E173" s="24"/>
      <c r="F173" s="24"/>
      <c r="G173" s="24"/>
      <c r="H173" s="24"/>
      <c r="I173" s="47">
        <f>IF(G173&gt;=Sheet1!$B$18,Sheet1!$B$14,(Sheet1!$B$14/Sheet1!$B$18)*'Dodatno delo'!G173)</f>
        <v>0</v>
      </c>
      <c r="J173" s="47">
        <f t="shared" si="2"/>
        <v>0</v>
      </c>
      <c r="K173" s="26"/>
      <c r="L173" s="6"/>
      <c r="M173" s="7"/>
    </row>
    <row r="174" spans="1:13">
      <c r="A174" s="7"/>
      <c r="B174" s="6"/>
      <c r="C174" s="27"/>
      <c r="D174" s="24"/>
      <c r="E174" s="24"/>
      <c r="F174" s="24"/>
      <c r="G174" s="24"/>
      <c r="H174" s="24"/>
      <c r="I174" s="47">
        <f>IF(G174&gt;=Sheet1!$B$18,Sheet1!$B$14,(Sheet1!$B$14/Sheet1!$B$18)*'Dodatno delo'!G174)</f>
        <v>0</v>
      </c>
      <c r="J174" s="47">
        <f t="shared" si="2"/>
        <v>0</v>
      </c>
      <c r="K174" s="26"/>
      <c r="L174" s="6"/>
      <c r="M174" s="7"/>
    </row>
    <row r="175" spans="1:13">
      <c r="A175" s="7"/>
      <c r="B175" s="6"/>
      <c r="C175" s="27"/>
      <c r="D175" s="24"/>
      <c r="E175" s="24"/>
      <c r="F175" s="24"/>
      <c r="G175" s="24"/>
      <c r="H175" s="24"/>
      <c r="I175" s="47">
        <f>IF(G175&gt;=Sheet1!$B$18,Sheet1!$B$14,(Sheet1!$B$14/Sheet1!$B$18)*'Dodatno delo'!G175)</f>
        <v>0</v>
      </c>
      <c r="J175" s="47">
        <f t="shared" si="2"/>
        <v>0</v>
      </c>
      <c r="K175" s="26"/>
      <c r="L175" s="6"/>
      <c r="M175" s="7"/>
    </row>
    <row r="176" spans="1:13">
      <c r="A176" s="7"/>
      <c r="B176" s="6"/>
      <c r="C176" s="27"/>
      <c r="D176" s="24"/>
      <c r="E176" s="24"/>
      <c r="F176" s="24"/>
      <c r="G176" s="24"/>
      <c r="H176" s="24"/>
      <c r="I176" s="47">
        <f>IF(G176&gt;=Sheet1!$B$18,Sheet1!$B$14,(Sheet1!$B$14/Sheet1!$B$18)*'Dodatno delo'!G176)</f>
        <v>0</v>
      </c>
      <c r="J176" s="47">
        <f t="shared" si="2"/>
        <v>0</v>
      </c>
      <c r="K176" s="26"/>
      <c r="L176" s="6"/>
      <c r="M176" s="7"/>
    </row>
    <row r="177" spans="1:13">
      <c r="A177" s="7"/>
      <c r="B177" s="6"/>
      <c r="C177" s="27"/>
      <c r="D177" s="24"/>
      <c r="E177" s="24"/>
      <c r="F177" s="24"/>
      <c r="G177" s="24"/>
      <c r="H177" s="24"/>
      <c r="I177" s="47">
        <f>IF(G177&gt;=Sheet1!$B$18,Sheet1!$B$14,(Sheet1!$B$14/Sheet1!$B$18)*'Dodatno delo'!G177)</f>
        <v>0</v>
      </c>
      <c r="J177" s="47">
        <f t="shared" si="2"/>
        <v>0</v>
      </c>
      <c r="K177" s="26"/>
      <c r="L177" s="6"/>
      <c r="M177" s="7"/>
    </row>
    <row r="178" spans="1:13">
      <c r="A178" s="7"/>
      <c r="B178" s="6"/>
      <c r="C178" s="27"/>
      <c r="D178" s="24"/>
      <c r="E178" s="24"/>
      <c r="F178" s="24"/>
      <c r="G178" s="24"/>
      <c r="H178" s="24"/>
      <c r="I178" s="47">
        <f>IF(G178&gt;=Sheet1!$B$18,Sheet1!$B$14,(Sheet1!$B$14/Sheet1!$B$18)*'Dodatno delo'!G178)</f>
        <v>0</v>
      </c>
      <c r="J178" s="47">
        <f t="shared" si="2"/>
        <v>0</v>
      </c>
      <c r="K178" s="26"/>
      <c r="L178" s="6"/>
      <c r="M178" s="7"/>
    </row>
    <row r="179" spans="1:13">
      <c r="A179" s="7"/>
      <c r="B179" s="6"/>
      <c r="C179" s="27"/>
      <c r="D179" s="24"/>
      <c r="E179" s="24"/>
      <c r="F179" s="24"/>
      <c r="G179" s="24"/>
      <c r="H179" s="24"/>
      <c r="I179" s="47">
        <f>IF(G179&gt;=Sheet1!$B$18,Sheet1!$B$14,(Sheet1!$B$14/Sheet1!$B$18)*'Dodatno delo'!G179)</f>
        <v>0</v>
      </c>
      <c r="J179" s="47">
        <f t="shared" si="2"/>
        <v>0</v>
      </c>
      <c r="K179" s="26"/>
      <c r="L179" s="6"/>
      <c r="M179" s="7"/>
    </row>
    <row r="180" spans="1:13">
      <c r="A180" s="7"/>
      <c r="B180" s="6"/>
      <c r="C180" s="27"/>
      <c r="D180" s="24"/>
      <c r="E180" s="24"/>
      <c r="F180" s="24"/>
      <c r="G180" s="24"/>
      <c r="H180" s="24"/>
      <c r="I180" s="47">
        <f>IF(G180&gt;=Sheet1!$B$18,Sheet1!$B$14,(Sheet1!$B$14/Sheet1!$B$18)*'Dodatno delo'!G180)</f>
        <v>0</v>
      </c>
      <c r="J180" s="47">
        <f t="shared" si="2"/>
        <v>0</v>
      </c>
      <c r="K180" s="26"/>
      <c r="L180" s="6"/>
      <c r="M180" s="7"/>
    </row>
    <row r="181" spans="1:13">
      <c r="A181" s="7"/>
      <c r="B181" s="6"/>
      <c r="C181" s="27"/>
      <c r="D181" s="24"/>
      <c r="E181" s="24"/>
      <c r="F181" s="24"/>
      <c r="G181" s="24"/>
      <c r="H181" s="24"/>
      <c r="I181" s="47">
        <f>IF(G181&gt;=Sheet1!$B$18,Sheet1!$B$14,(Sheet1!$B$14/Sheet1!$B$18)*'Dodatno delo'!G181)</f>
        <v>0</v>
      </c>
      <c r="J181" s="47">
        <f t="shared" si="2"/>
        <v>0</v>
      </c>
      <c r="K181" s="26"/>
      <c r="L181" s="6"/>
      <c r="M181" s="7"/>
    </row>
    <row r="182" spans="1:13">
      <c r="A182" s="7"/>
      <c r="B182" s="6"/>
      <c r="C182" s="27"/>
      <c r="D182" s="24"/>
      <c r="E182" s="24"/>
      <c r="F182" s="24"/>
      <c r="G182" s="24"/>
      <c r="H182" s="24"/>
      <c r="I182" s="47">
        <f>IF(G182&gt;=Sheet1!$B$18,Sheet1!$B$14,(Sheet1!$B$14/Sheet1!$B$18)*'Dodatno delo'!G182)</f>
        <v>0</v>
      </c>
      <c r="J182" s="47">
        <f t="shared" si="2"/>
        <v>0</v>
      </c>
      <c r="K182" s="26"/>
      <c r="L182" s="6"/>
      <c r="M182" s="7"/>
    </row>
    <row r="183" spans="1:13">
      <c r="A183" s="7"/>
      <c r="B183" s="6"/>
      <c r="C183" s="27"/>
      <c r="D183" s="24"/>
      <c r="E183" s="24"/>
      <c r="F183" s="24"/>
      <c r="G183" s="24"/>
      <c r="H183" s="24"/>
      <c r="I183" s="47">
        <f>IF(G183&gt;=Sheet1!$B$18,Sheet1!$B$14,(Sheet1!$B$14/Sheet1!$B$18)*'Dodatno delo'!G183)</f>
        <v>0</v>
      </c>
      <c r="J183" s="47">
        <f t="shared" si="2"/>
        <v>0</v>
      </c>
      <c r="K183" s="26"/>
      <c r="L183" s="6"/>
      <c r="M183" s="7"/>
    </row>
    <row r="184" spans="1:13">
      <c r="A184" s="7"/>
      <c r="B184" s="6"/>
      <c r="C184" s="27"/>
      <c r="D184" s="24"/>
      <c r="E184" s="24"/>
      <c r="F184" s="24"/>
      <c r="G184" s="24"/>
      <c r="H184" s="24"/>
      <c r="I184" s="47">
        <f>IF(G184&gt;=Sheet1!$B$18,Sheet1!$B$14,(Sheet1!$B$14/Sheet1!$B$18)*'Dodatno delo'!G184)</f>
        <v>0</v>
      </c>
      <c r="J184" s="47">
        <f t="shared" si="2"/>
        <v>0</v>
      </c>
      <c r="K184" s="26"/>
      <c r="L184" s="6"/>
      <c r="M184" s="7"/>
    </row>
    <row r="185" spans="1:13">
      <c r="A185" s="7"/>
      <c r="B185" s="6"/>
      <c r="C185" s="27"/>
      <c r="D185" s="24"/>
      <c r="E185" s="24"/>
      <c r="F185" s="24"/>
      <c r="G185" s="24"/>
      <c r="H185" s="24"/>
      <c r="I185" s="47">
        <f>IF(G185&gt;=Sheet1!$B$18,Sheet1!$B$14,(Sheet1!$B$14/Sheet1!$B$18)*'Dodatno delo'!G185)</f>
        <v>0</v>
      </c>
      <c r="J185" s="47">
        <f t="shared" si="2"/>
        <v>0</v>
      </c>
      <c r="K185" s="26"/>
      <c r="L185" s="6"/>
      <c r="M185" s="7"/>
    </row>
    <row r="186" spans="1:13">
      <c r="A186" s="7"/>
      <c r="B186" s="6"/>
      <c r="C186" s="27"/>
      <c r="D186" s="24"/>
      <c r="E186" s="24"/>
      <c r="F186" s="24"/>
      <c r="G186" s="24"/>
      <c r="H186" s="24"/>
      <c r="I186" s="47">
        <f>IF(G186&gt;=Sheet1!$B$18,Sheet1!$B$14,(Sheet1!$B$14/Sheet1!$B$18)*'Dodatno delo'!G186)</f>
        <v>0</v>
      </c>
      <c r="J186" s="47">
        <f t="shared" si="2"/>
        <v>0</v>
      </c>
      <c r="K186" s="26"/>
      <c r="L186" s="6"/>
      <c r="M186" s="7"/>
    </row>
    <row r="187" spans="1:13">
      <c r="A187" s="7"/>
      <c r="B187" s="6"/>
      <c r="C187" s="27"/>
      <c r="D187" s="24"/>
      <c r="E187" s="24"/>
      <c r="F187" s="24"/>
      <c r="G187" s="24"/>
      <c r="H187" s="24"/>
      <c r="I187" s="47">
        <f>IF(G187&gt;=Sheet1!$B$18,Sheet1!$B$14,(Sheet1!$B$14/Sheet1!$B$18)*'Dodatno delo'!G187)</f>
        <v>0</v>
      </c>
      <c r="J187" s="47">
        <f t="shared" si="2"/>
        <v>0</v>
      </c>
      <c r="K187" s="26"/>
      <c r="L187" s="6"/>
      <c r="M187" s="7"/>
    </row>
    <row r="188" spans="1:13">
      <c r="A188" s="7"/>
      <c r="B188" s="6"/>
      <c r="C188" s="27"/>
      <c r="D188" s="24"/>
      <c r="E188" s="24"/>
      <c r="F188" s="24"/>
      <c r="G188" s="24"/>
      <c r="H188" s="24"/>
      <c r="I188" s="47">
        <f>IF(G188&gt;=Sheet1!$B$18,Sheet1!$B$14,(Sheet1!$B$14/Sheet1!$B$18)*'Dodatno delo'!G188)</f>
        <v>0</v>
      </c>
      <c r="J188" s="47">
        <f t="shared" si="2"/>
        <v>0</v>
      </c>
      <c r="K188" s="26"/>
      <c r="L188" s="6"/>
      <c r="M188" s="7"/>
    </row>
    <row r="189" spans="1:13">
      <c r="A189" s="7"/>
      <c r="B189" s="6"/>
      <c r="C189" s="27"/>
      <c r="D189" s="24"/>
      <c r="E189" s="24"/>
      <c r="F189" s="24"/>
      <c r="G189" s="24"/>
      <c r="H189" s="24"/>
      <c r="I189" s="47">
        <f>IF(G189&gt;=Sheet1!$B$18,Sheet1!$B$14,(Sheet1!$B$14/Sheet1!$B$18)*'Dodatno delo'!G189)</f>
        <v>0</v>
      </c>
      <c r="J189" s="47">
        <f t="shared" si="2"/>
        <v>0</v>
      </c>
      <c r="K189" s="26"/>
      <c r="L189" s="6"/>
      <c r="M189" s="7"/>
    </row>
    <row r="190" spans="1:13">
      <c r="A190" s="7"/>
      <c r="B190" s="6"/>
      <c r="C190" s="27"/>
      <c r="D190" s="24"/>
      <c r="E190" s="24"/>
      <c r="F190" s="24"/>
      <c r="G190" s="24"/>
      <c r="H190" s="24"/>
      <c r="I190" s="47">
        <f>IF(G190&gt;=Sheet1!$B$18,Sheet1!$B$14,(Sheet1!$B$14/Sheet1!$B$18)*'Dodatno delo'!G190)</f>
        <v>0</v>
      </c>
      <c r="J190" s="47">
        <f t="shared" si="2"/>
        <v>0</v>
      </c>
      <c r="K190" s="26"/>
      <c r="L190" s="6"/>
      <c r="M190" s="7"/>
    </row>
    <row r="191" spans="1:13">
      <c r="A191" s="7"/>
      <c r="B191" s="6"/>
      <c r="C191" s="27"/>
      <c r="D191" s="24"/>
      <c r="E191" s="24"/>
      <c r="F191" s="24"/>
      <c r="G191" s="24"/>
      <c r="H191" s="24"/>
      <c r="I191" s="47">
        <f>IF(G191&gt;=Sheet1!$B$18,Sheet1!$B$14,(Sheet1!$B$14/Sheet1!$B$18)*'Dodatno delo'!G191)</f>
        <v>0</v>
      </c>
      <c r="J191" s="47">
        <f t="shared" si="2"/>
        <v>0</v>
      </c>
      <c r="K191" s="26"/>
      <c r="L191" s="6"/>
      <c r="M191" s="7"/>
    </row>
    <row r="192" spans="1:13">
      <c r="A192" s="7"/>
      <c r="B192" s="6"/>
      <c r="C192" s="27"/>
      <c r="D192" s="24"/>
      <c r="E192" s="24"/>
      <c r="F192" s="24"/>
      <c r="G192" s="24"/>
      <c r="H192" s="24"/>
      <c r="I192" s="47">
        <f>IF(G192&gt;=Sheet1!$B$18,Sheet1!$B$14,(Sheet1!$B$14/Sheet1!$B$18)*'Dodatno delo'!G192)</f>
        <v>0</v>
      </c>
      <c r="J192" s="47">
        <f t="shared" si="2"/>
        <v>0</v>
      </c>
      <c r="K192" s="26"/>
      <c r="L192" s="6"/>
      <c r="M192" s="7"/>
    </row>
    <row r="193" spans="1:13">
      <c r="A193" s="7"/>
      <c r="B193" s="6"/>
      <c r="C193" s="27"/>
      <c r="D193" s="24"/>
      <c r="E193" s="24"/>
      <c r="F193" s="24"/>
      <c r="G193" s="24"/>
      <c r="H193" s="24"/>
      <c r="I193" s="47">
        <f>IF(G193&gt;=Sheet1!$B$18,Sheet1!$B$14,(Sheet1!$B$14/Sheet1!$B$18)*'Dodatno delo'!G193)</f>
        <v>0</v>
      </c>
      <c r="J193" s="47">
        <f t="shared" si="2"/>
        <v>0</v>
      </c>
      <c r="K193" s="26"/>
      <c r="L193" s="6"/>
      <c r="M193" s="7"/>
    </row>
    <row r="194" spans="1:13">
      <c r="A194" s="7"/>
      <c r="B194" s="6"/>
      <c r="C194" s="27"/>
      <c r="D194" s="24"/>
      <c r="E194" s="24"/>
      <c r="F194" s="24"/>
      <c r="G194" s="24"/>
      <c r="H194" s="24"/>
      <c r="I194" s="47">
        <f>IF(G194&gt;=Sheet1!$B$18,Sheet1!$B$14,(Sheet1!$B$14/Sheet1!$B$18)*'Dodatno delo'!G194)</f>
        <v>0</v>
      </c>
      <c r="J194" s="47">
        <f t="shared" si="2"/>
        <v>0</v>
      </c>
      <c r="K194" s="26"/>
      <c r="L194" s="6"/>
      <c r="M194" s="7"/>
    </row>
    <row r="195" spans="1:13">
      <c r="A195" s="7"/>
      <c r="B195" s="6"/>
      <c r="C195" s="27"/>
      <c r="D195" s="24"/>
      <c r="E195" s="24"/>
      <c r="F195" s="24"/>
      <c r="G195" s="24"/>
      <c r="H195" s="24"/>
      <c r="I195" s="47">
        <f>IF(G195&gt;=Sheet1!$B$18,Sheet1!$B$14,(Sheet1!$B$14/Sheet1!$B$18)*'Dodatno delo'!G195)</f>
        <v>0</v>
      </c>
      <c r="J195" s="47">
        <f t="shared" si="2"/>
        <v>0</v>
      </c>
      <c r="K195" s="26"/>
      <c r="L195" s="6"/>
      <c r="M195" s="7"/>
    </row>
    <row r="196" spans="1:13">
      <c r="A196" s="7"/>
      <c r="B196" s="6"/>
      <c r="C196" s="27"/>
      <c r="D196" s="24"/>
      <c r="E196" s="24"/>
      <c r="F196" s="24"/>
      <c r="G196" s="24"/>
      <c r="H196" s="24"/>
      <c r="I196" s="47">
        <f>IF(G196&gt;=Sheet1!$B$18,Sheet1!$B$14,(Sheet1!$B$14/Sheet1!$B$18)*'Dodatno delo'!G196)</f>
        <v>0</v>
      </c>
      <c r="J196" s="47">
        <f t="shared" si="2"/>
        <v>0</v>
      </c>
      <c r="K196" s="26"/>
      <c r="L196" s="6"/>
      <c r="M196" s="7"/>
    </row>
    <row r="197" spans="1:13">
      <c r="A197" s="7"/>
      <c r="B197" s="6"/>
      <c r="C197" s="27"/>
      <c r="D197" s="24"/>
      <c r="E197" s="24"/>
      <c r="F197" s="24"/>
      <c r="G197" s="24"/>
      <c r="H197" s="24"/>
      <c r="I197" s="47">
        <f>IF(G197&gt;=Sheet1!$B$18,Sheet1!$B$14,(Sheet1!$B$14/Sheet1!$B$18)*'Dodatno delo'!G197)</f>
        <v>0</v>
      </c>
      <c r="J197" s="47">
        <f t="shared" si="2"/>
        <v>0</v>
      </c>
      <c r="K197" s="26"/>
      <c r="L197" s="6"/>
      <c r="M197" s="7"/>
    </row>
    <row r="198" spans="1:13">
      <c r="A198" s="7"/>
      <c r="B198" s="6"/>
      <c r="C198" s="27"/>
      <c r="D198" s="24"/>
      <c r="E198" s="24"/>
      <c r="F198" s="24"/>
      <c r="G198" s="24"/>
      <c r="H198" s="24"/>
      <c r="I198" s="47">
        <f>IF(G198&gt;=Sheet1!$B$18,Sheet1!$B$14,(Sheet1!$B$14/Sheet1!$B$18)*'Dodatno delo'!G198)</f>
        <v>0</v>
      </c>
      <c r="J198" s="47">
        <f t="shared" si="2"/>
        <v>0</v>
      </c>
      <c r="K198" s="26"/>
      <c r="L198" s="6"/>
      <c r="M198" s="7"/>
    </row>
    <row r="199" spans="1:13">
      <c r="A199" s="7"/>
      <c r="B199" s="6"/>
      <c r="C199" s="27"/>
      <c r="D199" s="24"/>
      <c r="E199" s="24"/>
      <c r="F199" s="24"/>
      <c r="G199" s="24"/>
      <c r="H199" s="24"/>
      <c r="I199" s="47">
        <f>IF(G199&gt;=Sheet1!$B$18,Sheet1!$B$14,(Sheet1!$B$14/Sheet1!$B$18)*'Dodatno delo'!G199)</f>
        <v>0</v>
      </c>
      <c r="J199" s="47">
        <f t="shared" si="2"/>
        <v>0</v>
      </c>
      <c r="K199" s="26"/>
      <c r="L199" s="6"/>
      <c r="M199" s="7"/>
    </row>
    <row r="200" spans="1:13">
      <c r="A200" s="7"/>
      <c r="B200" s="6"/>
      <c r="C200" s="27"/>
      <c r="D200" s="24"/>
      <c r="E200" s="24"/>
      <c r="F200" s="24"/>
      <c r="G200" s="24"/>
      <c r="H200" s="24"/>
      <c r="I200" s="47">
        <f>IF(G200&gt;=Sheet1!$B$18,Sheet1!$B$14,(Sheet1!$B$14/Sheet1!$B$18)*'Dodatno delo'!G200)</f>
        <v>0</v>
      </c>
      <c r="J200" s="47">
        <f t="shared" ref="J200:J263" si="3">H200*I200</f>
        <v>0</v>
      </c>
      <c r="K200" s="26"/>
      <c r="L200" s="6"/>
      <c r="M200" s="7"/>
    </row>
    <row r="201" spans="1:13">
      <c r="A201" s="7"/>
      <c r="B201" s="6"/>
      <c r="C201" s="27"/>
      <c r="D201" s="24"/>
      <c r="E201" s="24"/>
      <c r="F201" s="24"/>
      <c r="G201" s="24"/>
      <c r="H201" s="24"/>
      <c r="I201" s="47">
        <f>IF(G201&gt;=Sheet1!$B$18,Sheet1!$B$14,(Sheet1!$B$14/Sheet1!$B$18)*'Dodatno delo'!G201)</f>
        <v>0</v>
      </c>
      <c r="J201" s="47">
        <f t="shared" si="3"/>
        <v>0</v>
      </c>
      <c r="K201" s="26"/>
      <c r="L201" s="6"/>
      <c r="M201" s="7"/>
    </row>
    <row r="202" spans="1:13">
      <c r="A202" s="7"/>
      <c r="B202" s="6"/>
      <c r="C202" s="27"/>
      <c r="D202" s="24"/>
      <c r="E202" s="24"/>
      <c r="F202" s="24"/>
      <c r="G202" s="24"/>
      <c r="H202" s="24"/>
      <c r="I202" s="47">
        <f>IF(G202&gt;=Sheet1!$B$18,Sheet1!$B$14,(Sheet1!$B$14/Sheet1!$B$18)*'Dodatno delo'!G202)</f>
        <v>0</v>
      </c>
      <c r="J202" s="47">
        <f t="shared" si="3"/>
        <v>0</v>
      </c>
      <c r="K202" s="26"/>
      <c r="L202" s="6"/>
      <c r="M202" s="7"/>
    </row>
    <row r="203" spans="1:13">
      <c r="A203" s="7"/>
      <c r="B203" s="6"/>
      <c r="C203" s="27"/>
      <c r="D203" s="24"/>
      <c r="E203" s="24"/>
      <c r="F203" s="24"/>
      <c r="G203" s="24"/>
      <c r="H203" s="24"/>
      <c r="I203" s="47">
        <f>IF(G203&gt;=Sheet1!$B$18,Sheet1!$B$14,(Sheet1!$B$14/Sheet1!$B$18)*'Dodatno delo'!G203)</f>
        <v>0</v>
      </c>
      <c r="J203" s="47">
        <f t="shared" si="3"/>
        <v>0</v>
      </c>
      <c r="K203" s="26"/>
      <c r="L203" s="6"/>
      <c r="M203" s="7"/>
    </row>
    <row r="204" spans="1:13">
      <c r="A204" s="7"/>
      <c r="B204" s="6"/>
      <c r="C204" s="27"/>
      <c r="D204" s="24"/>
      <c r="E204" s="24"/>
      <c r="F204" s="24"/>
      <c r="G204" s="24"/>
      <c r="H204" s="24"/>
      <c r="I204" s="47">
        <f>IF(G204&gt;=Sheet1!$B$18,Sheet1!$B$14,(Sheet1!$B$14/Sheet1!$B$18)*'Dodatno delo'!G204)</f>
        <v>0</v>
      </c>
      <c r="J204" s="47">
        <f t="shared" si="3"/>
        <v>0</v>
      </c>
      <c r="K204" s="26"/>
      <c r="L204" s="6"/>
      <c r="M204" s="7"/>
    </row>
    <row r="205" spans="1:13">
      <c r="A205" s="7"/>
      <c r="B205" s="6"/>
      <c r="C205" s="27"/>
      <c r="D205" s="24"/>
      <c r="E205" s="24"/>
      <c r="F205" s="24"/>
      <c r="G205" s="24"/>
      <c r="H205" s="24"/>
      <c r="I205" s="47">
        <f>IF(G205&gt;=Sheet1!$B$18,Sheet1!$B$14,(Sheet1!$B$14/Sheet1!$B$18)*'Dodatno delo'!G205)</f>
        <v>0</v>
      </c>
      <c r="J205" s="47">
        <f t="shared" si="3"/>
        <v>0</v>
      </c>
      <c r="K205" s="26"/>
      <c r="L205" s="6"/>
      <c r="M205" s="7"/>
    </row>
    <row r="206" spans="1:13">
      <c r="A206" s="7"/>
      <c r="B206" s="6"/>
      <c r="C206" s="27"/>
      <c r="D206" s="24"/>
      <c r="E206" s="24"/>
      <c r="F206" s="24"/>
      <c r="G206" s="24"/>
      <c r="H206" s="24"/>
      <c r="I206" s="47">
        <f>IF(G206&gt;=Sheet1!$B$18,Sheet1!$B$14,(Sheet1!$B$14/Sheet1!$B$18)*'Dodatno delo'!G206)</f>
        <v>0</v>
      </c>
      <c r="J206" s="47">
        <f t="shared" si="3"/>
        <v>0</v>
      </c>
      <c r="K206" s="26"/>
      <c r="L206" s="6"/>
      <c r="M206" s="7"/>
    </row>
    <row r="207" spans="1:13">
      <c r="A207" s="7"/>
      <c r="B207" s="6"/>
      <c r="C207" s="27"/>
      <c r="D207" s="24"/>
      <c r="E207" s="24"/>
      <c r="F207" s="24"/>
      <c r="G207" s="24"/>
      <c r="H207" s="24"/>
      <c r="I207" s="47">
        <f>IF(G207&gt;=Sheet1!$B$18,Sheet1!$B$14,(Sheet1!$B$14/Sheet1!$B$18)*'Dodatno delo'!G207)</f>
        <v>0</v>
      </c>
      <c r="J207" s="47">
        <f t="shared" si="3"/>
        <v>0</v>
      </c>
      <c r="K207" s="26"/>
      <c r="L207" s="6"/>
      <c r="M207" s="7"/>
    </row>
    <row r="208" spans="1:13">
      <c r="A208" s="7"/>
      <c r="B208" s="6"/>
      <c r="C208" s="27"/>
      <c r="D208" s="24"/>
      <c r="E208" s="24"/>
      <c r="F208" s="24"/>
      <c r="G208" s="24"/>
      <c r="H208" s="24"/>
      <c r="I208" s="47">
        <f>IF(G208&gt;=Sheet1!$B$18,Sheet1!$B$14,(Sheet1!$B$14/Sheet1!$B$18)*'Dodatno delo'!G208)</f>
        <v>0</v>
      </c>
      <c r="J208" s="47">
        <f t="shared" si="3"/>
        <v>0</v>
      </c>
      <c r="K208" s="26"/>
      <c r="L208" s="6"/>
      <c r="M208" s="7"/>
    </row>
    <row r="209" spans="1:13">
      <c r="A209" s="7"/>
      <c r="B209" s="6"/>
      <c r="C209" s="27"/>
      <c r="D209" s="24"/>
      <c r="E209" s="24"/>
      <c r="F209" s="24"/>
      <c r="G209" s="24"/>
      <c r="H209" s="24"/>
      <c r="I209" s="47">
        <f>IF(G209&gt;=Sheet1!$B$18,Sheet1!$B$14,(Sheet1!$B$14/Sheet1!$B$18)*'Dodatno delo'!G209)</f>
        <v>0</v>
      </c>
      <c r="J209" s="47">
        <f t="shared" si="3"/>
        <v>0</v>
      </c>
      <c r="K209" s="26"/>
      <c r="L209" s="6"/>
      <c r="M209" s="7"/>
    </row>
    <row r="210" spans="1:13">
      <c r="A210" s="7"/>
      <c r="B210" s="6"/>
      <c r="C210" s="27"/>
      <c r="D210" s="24"/>
      <c r="E210" s="24"/>
      <c r="F210" s="24"/>
      <c r="G210" s="24"/>
      <c r="H210" s="24"/>
      <c r="I210" s="47">
        <f>IF(G210&gt;=Sheet1!$B$18,Sheet1!$B$14,(Sheet1!$B$14/Sheet1!$B$18)*'Dodatno delo'!G210)</f>
        <v>0</v>
      </c>
      <c r="J210" s="47">
        <f t="shared" si="3"/>
        <v>0</v>
      </c>
      <c r="K210" s="26"/>
      <c r="L210" s="6"/>
      <c r="M210" s="7"/>
    </row>
    <row r="211" spans="1:13">
      <c r="A211" s="7"/>
      <c r="B211" s="6"/>
      <c r="C211" s="27"/>
      <c r="D211" s="24"/>
      <c r="E211" s="24"/>
      <c r="F211" s="24"/>
      <c r="G211" s="24"/>
      <c r="H211" s="24"/>
      <c r="I211" s="47">
        <f>IF(G211&gt;=Sheet1!$B$18,Sheet1!$B$14,(Sheet1!$B$14/Sheet1!$B$18)*'Dodatno delo'!G211)</f>
        <v>0</v>
      </c>
      <c r="J211" s="47">
        <f t="shared" si="3"/>
        <v>0</v>
      </c>
      <c r="K211" s="26"/>
      <c r="L211" s="6"/>
      <c r="M211" s="7"/>
    </row>
    <row r="212" spans="1:13">
      <c r="A212" s="7"/>
      <c r="B212" s="6"/>
      <c r="C212" s="27"/>
      <c r="D212" s="24"/>
      <c r="E212" s="24"/>
      <c r="F212" s="24"/>
      <c r="G212" s="24"/>
      <c r="H212" s="24"/>
      <c r="I212" s="47">
        <f>IF(G212&gt;=Sheet1!$B$18,Sheet1!$B$14,(Sheet1!$B$14/Sheet1!$B$18)*'Dodatno delo'!G212)</f>
        <v>0</v>
      </c>
      <c r="J212" s="47">
        <f t="shared" si="3"/>
        <v>0</v>
      </c>
      <c r="K212" s="26"/>
      <c r="L212" s="6"/>
      <c r="M212" s="7"/>
    </row>
    <row r="213" spans="1:13">
      <c r="A213" s="7"/>
      <c r="B213" s="6"/>
      <c r="C213" s="27"/>
      <c r="D213" s="24"/>
      <c r="E213" s="24"/>
      <c r="F213" s="24"/>
      <c r="G213" s="24"/>
      <c r="H213" s="24"/>
      <c r="I213" s="47">
        <f>IF(G213&gt;=Sheet1!$B$18,Sheet1!$B$14,(Sheet1!$B$14/Sheet1!$B$18)*'Dodatno delo'!G213)</f>
        <v>0</v>
      </c>
      <c r="J213" s="47">
        <f t="shared" si="3"/>
        <v>0</v>
      </c>
      <c r="K213" s="26"/>
      <c r="L213" s="6"/>
      <c r="M213" s="7"/>
    </row>
    <row r="214" spans="1:13">
      <c r="A214" s="7"/>
      <c r="B214" s="6"/>
      <c r="C214" s="27"/>
      <c r="D214" s="24"/>
      <c r="E214" s="24"/>
      <c r="F214" s="24"/>
      <c r="G214" s="24"/>
      <c r="H214" s="24"/>
      <c r="I214" s="47">
        <f>IF(G214&gt;=Sheet1!$B$18,Sheet1!$B$14,(Sheet1!$B$14/Sheet1!$B$18)*'Dodatno delo'!G214)</f>
        <v>0</v>
      </c>
      <c r="J214" s="47">
        <f t="shared" si="3"/>
        <v>0</v>
      </c>
      <c r="K214" s="26"/>
      <c r="L214" s="6"/>
      <c r="M214" s="7"/>
    </row>
    <row r="215" spans="1:13">
      <c r="A215" s="7"/>
      <c r="B215" s="6"/>
      <c r="C215" s="27"/>
      <c r="D215" s="24"/>
      <c r="E215" s="24"/>
      <c r="F215" s="24"/>
      <c r="G215" s="24"/>
      <c r="H215" s="24"/>
      <c r="I215" s="47">
        <f>IF(G215&gt;=Sheet1!$B$18,Sheet1!$B$14,(Sheet1!$B$14/Sheet1!$B$18)*'Dodatno delo'!G215)</f>
        <v>0</v>
      </c>
      <c r="J215" s="47">
        <f t="shared" si="3"/>
        <v>0</v>
      </c>
      <c r="K215" s="26"/>
      <c r="L215" s="6"/>
      <c r="M215" s="7"/>
    </row>
    <row r="216" spans="1:13">
      <c r="A216" s="7"/>
      <c r="B216" s="6"/>
      <c r="C216" s="27"/>
      <c r="D216" s="24"/>
      <c r="E216" s="24"/>
      <c r="F216" s="24"/>
      <c r="G216" s="24"/>
      <c r="H216" s="24"/>
      <c r="I216" s="47">
        <f>IF(G216&gt;=Sheet1!$B$18,Sheet1!$B$14,(Sheet1!$B$14/Sheet1!$B$18)*'Dodatno delo'!G216)</f>
        <v>0</v>
      </c>
      <c r="J216" s="47">
        <f t="shared" si="3"/>
        <v>0</v>
      </c>
      <c r="K216" s="26"/>
      <c r="L216" s="6"/>
      <c r="M216" s="7"/>
    </row>
    <row r="217" spans="1:13">
      <c r="A217" s="7"/>
      <c r="B217" s="6"/>
      <c r="C217" s="27"/>
      <c r="D217" s="24"/>
      <c r="E217" s="24"/>
      <c r="F217" s="24"/>
      <c r="G217" s="24"/>
      <c r="H217" s="24"/>
      <c r="I217" s="47">
        <f>IF(G217&gt;=Sheet1!$B$18,Sheet1!$B$14,(Sheet1!$B$14/Sheet1!$B$18)*'Dodatno delo'!G217)</f>
        <v>0</v>
      </c>
      <c r="J217" s="47">
        <f t="shared" si="3"/>
        <v>0</v>
      </c>
      <c r="K217" s="26"/>
      <c r="L217" s="6"/>
      <c r="M217" s="7"/>
    </row>
    <row r="218" spans="1:13">
      <c r="A218" s="7"/>
      <c r="B218" s="6"/>
      <c r="C218" s="27"/>
      <c r="D218" s="24"/>
      <c r="E218" s="24"/>
      <c r="F218" s="24"/>
      <c r="G218" s="24"/>
      <c r="H218" s="24"/>
      <c r="I218" s="47">
        <f>IF(G218&gt;=Sheet1!$B$18,Sheet1!$B$14,(Sheet1!$B$14/Sheet1!$B$18)*'Dodatno delo'!G218)</f>
        <v>0</v>
      </c>
      <c r="J218" s="47">
        <f t="shared" si="3"/>
        <v>0</v>
      </c>
      <c r="K218" s="26"/>
      <c r="L218" s="6"/>
      <c r="M218" s="7"/>
    </row>
    <row r="219" spans="1:13">
      <c r="A219" s="7"/>
      <c r="B219" s="6"/>
      <c r="C219" s="27"/>
      <c r="D219" s="24"/>
      <c r="E219" s="24"/>
      <c r="F219" s="24"/>
      <c r="G219" s="24"/>
      <c r="H219" s="24"/>
      <c r="I219" s="47">
        <f>IF(G219&gt;=Sheet1!$B$18,Sheet1!$B$14,(Sheet1!$B$14/Sheet1!$B$18)*'Dodatno delo'!G219)</f>
        <v>0</v>
      </c>
      <c r="J219" s="47">
        <f t="shared" si="3"/>
        <v>0</v>
      </c>
      <c r="K219" s="26"/>
      <c r="L219" s="6"/>
      <c r="M219" s="7"/>
    </row>
    <row r="220" spans="1:13">
      <c r="A220" s="7"/>
      <c r="B220" s="6"/>
      <c r="C220" s="27"/>
      <c r="D220" s="24"/>
      <c r="E220" s="24"/>
      <c r="F220" s="24"/>
      <c r="G220" s="24"/>
      <c r="H220" s="24"/>
      <c r="I220" s="47">
        <f>IF(G220&gt;=Sheet1!$B$18,Sheet1!$B$14,(Sheet1!$B$14/Sheet1!$B$18)*'Dodatno delo'!G220)</f>
        <v>0</v>
      </c>
      <c r="J220" s="47">
        <f t="shared" si="3"/>
        <v>0</v>
      </c>
      <c r="K220" s="26"/>
      <c r="L220" s="6"/>
      <c r="M220" s="7"/>
    </row>
    <row r="221" spans="1:13">
      <c r="A221" s="7"/>
      <c r="B221" s="6"/>
      <c r="C221" s="27"/>
      <c r="D221" s="24"/>
      <c r="E221" s="24"/>
      <c r="F221" s="24"/>
      <c r="G221" s="24"/>
      <c r="H221" s="24"/>
      <c r="I221" s="47">
        <f>IF(G221&gt;=Sheet1!$B$18,Sheet1!$B$14,(Sheet1!$B$14/Sheet1!$B$18)*'Dodatno delo'!G221)</f>
        <v>0</v>
      </c>
      <c r="J221" s="47">
        <f t="shared" si="3"/>
        <v>0</v>
      </c>
      <c r="K221" s="26"/>
      <c r="L221" s="6"/>
      <c r="M221" s="7"/>
    </row>
    <row r="222" spans="1:13">
      <c r="A222" s="7"/>
      <c r="B222" s="6"/>
      <c r="C222" s="27"/>
      <c r="D222" s="24"/>
      <c r="E222" s="24"/>
      <c r="F222" s="24"/>
      <c r="G222" s="24"/>
      <c r="H222" s="24"/>
      <c r="I222" s="47">
        <f>IF(G222&gt;=Sheet1!$B$18,Sheet1!$B$14,(Sheet1!$B$14/Sheet1!$B$18)*'Dodatno delo'!G222)</f>
        <v>0</v>
      </c>
      <c r="J222" s="47">
        <f t="shared" si="3"/>
        <v>0</v>
      </c>
      <c r="K222" s="26"/>
      <c r="L222" s="6"/>
      <c r="M222" s="7"/>
    </row>
    <row r="223" spans="1:13">
      <c r="A223" s="7"/>
      <c r="B223" s="6"/>
      <c r="C223" s="27"/>
      <c r="D223" s="24"/>
      <c r="E223" s="24"/>
      <c r="F223" s="24"/>
      <c r="G223" s="24"/>
      <c r="H223" s="24"/>
      <c r="I223" s="47">
        <f>IF(G223&gt;=Sheet1!$B$18,Sheet1!$B$14,(Sheet1!$B$14/Sheet1!$B$18)*'Dodatno delo'!G223)</f>
        <v>0</v>
      </c>
      <c r="J223" s="47">
        <f t="shared" si="3"/>
        <v>0</v>
      </c>
      <c r="K223" s="26"/>
      <c r="L223" s="6"/>
      <c r="M223" s="7"/>
    </row>
    <row r="224" spans="1:13">
      <c r="A224" s="7"/>
      <c r="B224" s="6"/>
      <c r="C224" s="27"/>
      <c r="D224" s="24"/>
      <c r="E224" s="24"/>
      <c r="F224" s="24"/>
      <c r="G224" s="24"/>
      <c r="H224" s="24"/>
      <c r="I224" s="47">
        <f>IF(G224&gt;=Sheet1!$B$18,Sheet1!$B$14,(Sheet1!$B$14/Sheet1!$B$18)*'Dodatno delo'!G224)</f>
        <v>0</v>
      </c>
      <c r="J224" s="47">
        <f t="shared" si="3"/>
        <v>0</v>
      </c>
      <c r="K224" s="26"/>
      <c r="L224" s="6"/>
      <c r="M224" s="7"/>
    </row>
    <row r="225" spans="1:13">
      <c r="A225" s="7"/>
      <c r="B225" s="6"/>
      <c r="C225" s="27"/>
      <c r="D225" s="24"/>
      <c r="E225" s="24"/>
      <c r="F225" s="24"/>
      <c r="G225" s="24"/>
      <c r="H225" s="24"/>
      <c r="I225" s="47">
        <f>IF(G225&gt;=Sheet1!$B$18,Sheet1!$B$14,(Sheet1!$B$14/Sheet1!$B$18)*'Dodatno delo'!G225)</f>
        <v>0</v>
      </c>
      <c r="J225" s="47">
        <f t="shared" si="3"/>
        <v>0</v>
      </c>
      <c r="K225" s="26"/>
      <c r="L225" s="6"/>
      <c r="M225" s="7"/>
    </row>
    <row r="226" spans="1:13">
      <c r="A226" s="7"/>
      <c r="B226" s="6"/>
      <c r="C226" s="27"/>
      <c r="D226" s="24"/>
      <c r="E226" s="24"/>
      <c r="F226" s="24"/>
      <c r="G226" s="24"/>
      <c r="H226" s="24"/>
      <c r="I226" s="47">
        <f>IF(G226&gt;=Sheet1!$B$18,Sheet1!$B$14,(Sheet1!$B$14/Sheet1!$B$18)*'Dodatno delo'!G226)</f>
        <v>0</v>
      </c>
      <c r="J226" s="47">
        <f t="shared" si="3"/>
        <v>0</v>
      </c>
      <c r="K226" s="26"/>
      <c r="L226" s="6"/>
      <c r="M226" s="7"/>
    </row>
    <row r="227" spans="1:13">
      <c r="A227" s="7"/>
      <c r="B227" s="6"/>
      <c r="C227" s="27"/>
      <c r="D227" s="24"/>
      <c r="E227" s="24"/>
      <c r="F227" s="24"/>
      <c r="G227" s="24"/>
      <c r="H227" s="24"/>
      <c r="I227" s="47">
        <f>IF(G227&gt;=Sheet1!$B$18,Sheet1!$B$14,(Sheet1!$B$14/Sheet1!$B$18)*'Dodatno delo'!G227)</f>
        <v>0</v>
      </c>
      <c r="J227" s="47">
        <f t="shared" si="3"/>
        <v>0</v>
      </c>
      <c r="K227" s="26"/>
      <c r="L227" s="6"/>
      <c r="M227" s="7"/>
    </row>
    <row r="228" spans="1:13">
      <c r="A228" s="7"/>
      <c r="B228" s="6"/>
      <c r="C228" s="27"/>
      <c r="D228" s="24"/>
      <c r="E228" s="24"/>
      <c r="F228" s="24"/>
      <c r="G228" s="24"/>
      <c r="H228" s="24"/>
      <c r="I228" s="47">
        <f>IF(G228&gt;=Sheet1!$B$18,Sheet1!$B$14,(Sheet1!$B$14/Sheet1!$B$18)*'Dodatno delo'!G228)</f>
        <v>0</v>
      </c>
      <c r="J228" s="47">
        <f t="shared" si="3"/>
        <v>0</v>
      </c>
      <c r="K228" s="26"/>
      <c r="L228" s="6"/>
      <c r="M228" s="7"/>
    </row>
    <row r="229" spans="1:13">
      <c r="A229" s="7"/>
      <c r="B229" s="6"/>
      <c r="C229" s="27"/>
      <c r="D229" s="24"/>
      <c r="E229" s="24"/>
      <c r="F229" s="24"/>
      <c r="G229" s="24"/>
      <c r="H229" s="24"/>
      <c r="I229" s="47">
        <f>IF(G229&gt;=Sheet1!$B$18,Sheet1!$B$14,(Sheet1!$B$14/Sheet1!$B$18)*'Dodatno delo'!G229)</f>
        <v>0</v>
      </c>
      <c r="J229" s="47">
        <f t="shared" si="3"/>
        <v>0</v>
      </c>
      <c r="K229" s="26"/>
      <c r="L229" s="6"/>
      <c r="M229" s="7"/>
    </row>
    <row r="230" spans="1:13">
      <c r="A230" s="7"/>
      <c r="B230" s="6"/>
      <c r="C230" s="27"/>
      <c r="D230" s="24"/>
      <c r="E230" s="24"/>
      <c r="F230" s="24"/>
      <c r="G230" s="24"/>
      <c r="H230" s="24"/>
      <c r="I230" s="47">
        <f>IF(G230&gt;=Sheet1!$B$18,Sheet1!$B$14,(Sheet1!$B$14/Sheet1!$B$18)*'Dodatno delo'!G230)</f>
        <v>0</v>
      </c>
      <c r="J230" s="47">
        <f t="shared" si="3"/>
        <v>0</v>
      </c>
      <c r="K230" s="26"/>
      <c r="L230" s="6"/>
      <c r="M230" s="7"/>
    </row>
    <row r="231" spans="1:13">
      <c r="A231" s="7"/>
      <c r="B231" s="6"/>
      <c r="C231" s="27"/>
      <c r="D231" s="24"/>
      <c r="E231" s="24"/>
      <c r="F231" s="24"/>
      <c r="G231" s="24"/>
      <c r="H231" s="24"/>
      <c r="I231" s="47">
        <f>IF(G231&gt;=Sheet1!$B$18,Sheet1!$B$14,(Sheet1!$B$14/Sheet1!$B$18)*'Dodatno delo'!G231)</f>
        <v>0</v>
      </c>
      <c r="J231" s="47">
        <f t="shared" si="3"/>
        <v>0</v>
      </c>
      <c r="K231" s="26"/>
      <c r="L231" s="6"/>
      <c r="M231" s="7"/>
    </row>
    <row r="232" spans="1:13">
      <c r="A232" s="7"/>
      <c r="B232" s="6"/>
      <c r="C232" s="27"/>
      <c r="D232" s="24"/>
      <c r="E232" s="24"/>
      <c r="F232" s="24"/>
      <c r="G232" s="24"/>
      <c r="H232" s="24"/>
      <c r="I232" s="47">
        <f>IF(G232&gt;=Sheet1!$B$18,Sheet1!$B$14,(Sheet1!$B$14/Sheet1!$B$18)*'Dodatno delo'!G232)</f>
        <v>0</v>
      </c>
      <c r="J232" s="47">
        <f t="shared" si="3"/>
        <v>0</v>
      </c>
      <c r="K232" s="26"/>
      <c r="L232" s="6"/>
      <c r="M232" s="7"/>
    </row>
    <row r="233" spans="1:13">
      <c r="A233" s="7"/>
      <c r="B233" s="6"/>
      <c r="C233" s="27"/>
      <c r="D233" s="24"/>
      <c r="E233" s="24"/>
      <c r="F233" s="24"/>
      <c r="G233" s="24"/>
      <c r="H233" s="24"/>
      <c r="I233" s="47">
        <f>IF(G233&gt;=Sheet1!$B$18,Sheet1!$B$14,(Sheet1!$B$14/Sheet1!$B$18)*'Dodatno delo'!G233)</f>
        <v>0</v>
      </c>
      <c r="J233" s="47">
        <f t="shared" si="3"/>
        <v>0</v>
      </c>
      <c r="K233" s="26"/>
      <c r="L233" s="6"/>
      <c r="M233" s="7"/>
    </row>
    <row r="234" spans="1:13">
      <c r="A234" s="7"/>
      <c r="B234" s="6"/>
      <c r="C234" s="27"/>
      <c r="D234" s="24"/>
      <c r="E234" s="24"/>
      <c r="F234" s="24"/>
      <c r="G234" s="24"/>
      <c r="H234" s="24"/>
      <c r="I234" s="47">
        <f>IF(G234&gt;=Sheet1!$B$18,Sheet1!$B$14,(Sheet1!$B$14/Sheet1!$B$18)*'Dodatno delo'!G234)</f>
        <v>0</v>
      </c>
      <c r="J234" s="47">
        <f t="shared" si="3"/>
        <v>0</v>
      </c>
      <c r="K234" s="26"/>
      <c r="L234" s="6"/>
      <c r="M234" s="7"/>
    </row>
    <row r="235" spans="1:13">
      <c r="A235" s="7"/>
      <c r="B235" s="6"/>
      <c r="C235" s="27"/>
      <c r="D235" s="24"/>
      <c r="E235" s="24"/>
      <c r="F235" s="24"/>
      <c r="G235" s="24"/>
      <c r="H235" s="24"/>
      <c r="I235" s="47">
        <f>IF(G235&gt;=Sheet1!$B$18,Sheet1!$B$14,(Sheet1!$B$14/Sheet1!$B$18)*'Dodatno delo'!G235)</f>
        <v>0</v>
      </c>
      <c r="J235" s="47">
        <f t="shared" si="3"/>
        <v>0</v>
      </c>
      <c r="K235" s="26"/>
      <c r="L235" s="6"/>
      <c r="M235" s="7"/>
    </row>
    <row r="236" spans="1:13">
      <c r="A236" s="7"/>
      <c r="B236" s="6"/>
      <c r="C236" s="27"/>
      <c r="D236" s="24"/>
      <c r="E236" s="24"/>
      <c r="F236" s="24"/>
      <c r="G236" s="24"/>
      <c r="H236" s="24"/>
      <c r="I236" s="47">
        <f>IF(G236&gt;=Sheet1!$B$18,Sheet1!$B$14,(Sheet1!$B$14/Sheet1!$B$18)*'Dodatno delo'!G236)</f>
        <v>0</v>
      </c>
      <c r="J236" s="47">
        <f t="shared" si="3"/>
        <v>0</v>
      </c>
      <c r="K236" s="26"/>
      <c r="L236" s="6"/>
      <c r="M236" s="7"/>
    </row>
    <row r="237" spans="1:13">
      <c r="A237" s="7"/>
      <c r="B237" s="6"/>
      <c r="C237" s="27"/>
      <c r="D237" s="24"/>
      <c r="E237" s="24"/>
      <c r="F237" s="24"/>
      <c r="G237" s="24"/>
      <c r="H237" s="24"/>
      <c r="I237" s="47">
        <f>IF(G237&gt;=Sheet1!$B$18,Sheet1!$B$14,(Sheet1!$B$14/Sheet1!$B$18)*'Dodatno delo'!G237)</f>
        <v>0</v>
      </c>
      <c r="J237" s="47">
        <f t="shared" si="3"/>
        <v>0</v>
      </c>
      <c r="K237" s="26"/>
      <c r="L237" s="6"/>
      <c r="M237" s="7"/>
    </row>
    <row r="238" spans="1:13">
      <c r="A238" s="7"/>
      <c r="B238" s="6"/>
      <c r="C238" s="27"/>
      <c r="D238" s="24"/>
      <c r="E238" s="24"/>
      <c r="F238" s="24"/>
      <c r="G238" s="24"/>
      <c r="H238" s="24"/>
      <c r="I238" s="47">
        <f>IF(G238&gt;=Sheet1!$B$18,Sheet1!$B$14,(Sheet1!$B$14/Sheet1!$B$18)*'Dodatno delo'!G238)</f>
        <v>0</v>
      </c>
      <c r="J238" s="47">
        <f t="shared" si="3"/>
        <v>0</v>
      </c>
      <c r="K238" s="26"/>
      <c r="L238" s="6"/>
      <c r="M238" s="7"/>
    </row>
    <row r="239" spans="1:13">
      <c r="A239" s="7"/>
      <c r="B239" s="6"/>
      <c r="C239" s="27"/>
      <c r="D239" s="24"/>
      <c r="E239" s="24"/>
      <c r="F239" s="24"/>
      <c r="G239" s="24"/>
      <c r="H239" s="24"/>
      <c r="I239" s="47">
        <f>IF(G239&gt;=Sheet1!$B$18,Sheet1!$B$14,(Sheet1!$B$14/Sheet1!$B$18)*'Dodatno delo'!G239)</f>
        <v>0</v>
      </c>
      <c r="J239" s="47">
        <f t="shared" si="3"/>
        <v>0</v>
      </c>
      <c r="K239" s="26"/>
      <c r="L239" s="6"/>
      <c r="M239" s="7"/>
    </row>
    <row r="240" spans="1:13">
      <c r="A240" s="7"/>
      <c r="B240" s="6"/>
      <c r="C240" s="27"/>
      <c r="D240" s="24"/>
      <c r="E240" s="24"/>
      <c r="F240" s="24"/>
      <c r="G240" s="24"/>
      <c r="H240" s="24"/>
      <c r="I240" s="47">
        <f>IF(G240&gt;=Sheet1!$B$18,Sheet1!$B$14,(Sheet1!$B$14/Sheet1!$B$18)*'Dodatno delo'!G240)</f>
        <v>0</v>
      </c>
      <c r="J240" s="47">
        <f t="shared" si="3"/>
        <v>0</v>
      </c>
      <c r="K240" s="26"/>
      <c r="L240" s="6"/>
      <c r="M240" s="7"/>
    </row>
    <row r="241" spans="1:13">
      <c r="A241" s="7"/>
      <c r="B241" s="6"/>
      <c r="C241" s="27"/>
      <c r="D241" s="24"/>
      <c r="E241" s="24"/>
      <c r="F241" s="24"/>
      <c r="G241" s="24"/>
      <c r="H241" s="24"/>
      <c r="I241" s="47">
        <f>IF(G241&gt;=Sheet1!$B$18,Sheet1!$B$14,(Sheet1!$B$14/Sheet1!$B$18)*'Dodatno delo'!G241)</f>
        <v>0</v>
      </c>
      <c r="J241" s="47">
        <f t="shared" si="3"/>
        <v>0</v>
      </c>
      <c r="K241" s="26"/>
      <c r="L241" s="6"/>
      <c r="M241" s="7"/>
    </row>
    <row r="242" spans="1:13">
      <c r="A242" s="7"/>
      <c r="B242" s="6"/>
      <c r="C242" s="27"/>
      <c r="D242" s="24"/>
      <c r="E242" s="24"/>
      <c r="F242" s="24"/>
      <c r="G242" s="24"/>
      <c r="H242" s="24"/>
      <c r="I242" s="47">
        <f>IF(G242&gt;=Sheet1!$B$18,Sheet1!$B$14,(Sheet1!$B$14/Sheet1!$B$18)*'Dodatno delo'!G242)</f>
        <v>0</v>
      </c>
      <c r="J242" s="47">
        <f t="shared" si="3"/>
        <v>0</v>
      </c>
      <c r="K242" s="26"/>
      <c r="L242" s="6"/>
      <c r="M242" s="7"/>
    </row>
    <row r="243" spans="1:13">
      <c r="A243" s="7"/>
      <c r="B243" s="6"/>
      <c r="C243" s="27"/>
      <c r="D243" s="24"/>
      <c r="E243" s="24"/>
      <c r="F243" s="24"/>
      <c r="G243" s="24"/>
      <c r="H243" s="24"/>
      <c r="I243" s="47">
        <f>IF(G243&gt;=Sheet1!$B$18,Sheet1!$B$14,(Sheet1!$B$14/Sheet1!$B$18)*'Dodatno delo'!G243)</f>
        <v>0</v>
      </c>
      <c r="J243" s="47">
        <f t="shared" si="3"/>
        <v>0</v>
      </c>
      <c r="K243" s="26"/>
      <c r="L243" s="6"/>
      <c r="M243" s="7"/>
    </row>
    <row r="244" spans="1:13">
      <c r="A244" s="7"/>
      <c r="B244" s="6"/>
      <c r="C244" s="27"/>
      <c r="D244" s="24"/>
      <c r="E244" s="24"/>
      <c r="F244" s="24"/>
      <c r="G244" s="24"/>
      <c r="H244" s="24"/>
      <c r="I244" s="47">
        <f>IF(G244&gt;=Sheet1!$B$18,Sheet1!$B$14,(Sheet1!$B$14/Sheet1!$B$18)*'Dodatno delo'!G244)</f>
        <v>0</v>
      </c>
      <c r="J244" s="47">
        <f t="shared" si="3"/>
        <v>0</v>
      </c>
      <c r="K244" s="26"/>
      <c r="L244" s="6"/>
      <c r="M244" s="7"/>
    </row>
    <row r="245" spans="1:13">
      <c r="A245" s="7"/>
      <c r="B245" s="6"/>
      <c r="C245" s="27"/>
      <c r="D245" s="24"/>
      <c r="E245" s="24"/>
      <c r="F245" s="24"/>
      <c r="G245" s="24"/>
      <c r="H245" s="24"/>
      <c r="I245" s="47">
        <f>IF(G245&gt;=Sheet1!$B$18,Sheet1!$B$14,(Sheet1!$B$14/Sheet1!$B$18)*'Dodatno delo'!G245)</f>
        <v>0</v>
      </c>
      <c r="J245" s="47">
        <f t="shared" si="3"/>
        <v>0</v>
      </c>
      <c r="K245" s="26"/>
      <c r="L245" s="6"/>
      <c r="M245" s="7"/>
    </row>
    <row r="246" spans="1:13">
      <c r="A246" s="7"/>
      <c r="B246" s="6"/>
      <c r="C246" s="27"/>
      <c r="D246" s="24"/>
      <c r="E246" s="24"/>
      <c r="F246" s="24"/>
      <c r="G246" s="24"/>
      <c r="H246" s="24"/>
      <c r="I246" s="47">
        <f>IF(G246&gt;=Sheet1!$B$18,Sheet1!$B$14,(Sheet1!$B$14/Sheet1!$B$18)*'Dodatno delo'!G246)</f>
        <v>0</v>
      </c>
      <c r="J246" s="47">
        <f t="shared" si="3"/>
        <v>0</v>
      </c>
      <c r="K246" s="26"/>
      <c r="L246" s="6"/>
      <c r="M246" s="7"/>
    </row>
    <row r="247" spans="1:13">
      <c r="A247" s="7"/>
      <c r="B247" s="6"/>
      <c r="C247" s="27"/>
      <c r="D247" s="24"/>
      <c r="E247" s="24"/>
      <c r="F247" s="24"/>
      <c r="G247" s="24"/>
      <c r="H247" s="24"/>
      <c r="I247" s="47">
        <f>IF(G247&gt;=Sheet1!$B$18,Sheet1!$B$14,(Sheet1!$B$14/Sheet1!$B$18)*'Dodatno delo'!G247)</f>
        <v>0</v>
      </c>
      <c r="J247" s="47">
        <f t="shared" si="3"/>
        <v>0</v>
      </c>
      <c r="K247" s="26"/>
      <c r="L247" s="6"/>
      <c r="M247" s="7"/>
    </row>
    <row r="248" spans="1:13">
      <c r="A248" s="7"/>
      <c r="B248" s="6"/>
      <c r="C248" s="27"/>
      <c r="D248" s="24"/>
      <c r="E248" s="24"/>
      <c r="F248" s="24"/>
      <c r="G248" s="24"/>
      <c r="H248" s="24"/>
      <c r="I248" s="47">
        <f>IF(G248&gt;=Sheet1!$B$18,Sheet1!$B$14,(Sheet1!$B$14/Sheet1!$B$18)*'Dodatno delo'!G248)</f>
        <v>0</v>
      </c>
      <c r="J248" s="47">
        <f t="shared" si="3"/>
        <v>0</v>
      </c>
      <c r="K248" s="26"/>
      <c r="L248" s="6"/>
      <c r="M248" s="7"/>
    </row>
    <row r="249" spans="1:13">
      <c r="A249" s="7"/>
      <c r="B249" s="6"/>
      <c r="C249" s="27"/>
      <c r="D249" s="24"/>
      <c r="E249" s="24"/>
      <c r="F249" s="24"/>
      <c r="G249" s="24"/>
      <c r="H249" s="24"/>
      <c r="I249" s="47">
        <f>IF(G249&gt;=Sheet1!$B$18,Sheet1!$B$14,(Sheet1!$B$14/Sheet1!$B$18)*'Dodatno delo'!G249)</f>
        <v>0</v>
      </c>
      <c r="J249" s="47">
        <f t="shared" si="3"/>
        <v>0</v>
      </c>
      <c r="K249" s="26"/>
      <c r="L249" s="6"/>
      <c r="M249" s="7"/>
    </row>
    <row r="250" spans="1:13">
      <c r="A250" s="7"/>
      <c r="B250" s="6"/>
      <c r="C250" s="27"/>
      <c r="D250" s="24"/>
      <c r="E250" s="24"/>
      <c r="F250" s="24"/>
      <c r="G250" s="24"/>
      <c r="H250" s="24"/>
      <c r="I250" s="47">
        <f>IF(G250&gt;=Sheet1!$B$18,Sheet1!$B$14,(Sheet1!$B$14/Sheet1!$B$18)*'Dodatno delo'!G250)</f>
        <v>0</v>
      </c>
      <c r="J250" s="47">
        <f t="shared" si="3"/>
        <v>0</v>
      </c>
      <c r="K250" s="26"/>
      <c r="L250" s="6"/>
      <c r="M250" s="7"/>
    </row>
    <row r="251" spans="1:13">
      <c r="A251" s="7"/>
      <c r="B251" s="6"/>
      <c r="C251" s="27"/>
      <c r="D251" s="24"/>
      <c r="E251" s="24"/>
      <c r="F251" s="24"/>
      <c r="G251" s="24"/>
      <c r="H251" s="24"/>
      <c r="I251" s="47">
        <f>IF(G251&gt;=Sheet1!$B$18,Sheet1!$B$14,(Sheet1!$B$14/Sheet1!$B$18)*'Dodatno delo'!G251)</f>
        <v>0</v>
      </c>
      <c r="J251" s="47">
        <f t="shared" si="3"/>
        <v>0</v>
      </c>
      <c r="K251" s="26"/>
      <c r="L251" s="6"/>
      <c r="M251" s="7"/>
    </row>
    <row r="252" spans="1:13">
      <c r="A252" s="7"/>
      <c r="B252" s="6"/>
      <c r="C252" s="27"/>
      <c r="D252" s="24"/>
      <c r="E252" s="24"/>
      <c r="F252" s="24"/>
      <c r="G252" s="24"/>
      <c r="H252" s="24"/>
      <c r="I252" s="47">
        <f>IF(G252&gt;=Sheet1!$B$18,Sheet1!$B$14,(Sheet1!$B$14/Sheet1!$B$18)*'Dodatno delo'!G252)</f>
        <v>0</v>
      </c>
      <c r="J252" s="47">
        <f t="shared" si="3"/>
        <v>0</v>
      </c>
      <c r="K252" s="26"/>
      <c r="L252" s="6"/>
      <c r="M252" s="7"/>
    </row>
    <row r="253" spans="1:13">
      <c r="A253" s="7"/>
      <c r="B253" s="6"/>
      <c r="C253" s="27"/>
      <c r="D253" s="24"/>
      <c r="E253" s="24"/>
      <c r="F253" s="24"/>
      <c r="G253" s="24"/>
      <c r="H253" s="24"/>
      <c r="I253" s="47">
        <f>IF(G253&gt;=Sheet1!$B$18,Sheet1!$B$14,(Sheet1!$B$14/Sheet1!$B$18)*'Dodatno delo'!G253)</f>
        <v>0</v>
      </c>
      <c r="J253" s="47">
        <f t="shared" si="3"/>
        <v>0</v>
      </c>
      <c r="K253" s="26"/>
      <c r="L253" s="6"/>
      <c r="M253" s="7"/>
    </row>
    <row r="254" spans="1:13">
      <c r="A254" s="7"/>
      <c r="B254" s="6"/>
      <c r="C254" s="27"/>
      <c r="D254" s="24"/>
      <c r="E254" s="24"/>
      <c r="F254" s="24"/>
      <c r="G254" s="24"/>
      <c r="H254" s="24"/>
      <c r="I254" s="47">
        <f>IF(G254&gt;=Sheet1!$B$18,Sheet1!$B$14,(Sheet1!$B$14/Sheet1!$B$18)*'Dodatno delo'!G254)</f>
        <v>0</v>
      </c>
      <c r="J254" s="47">
        <f t="shared" si="3"/>
        <v>0</v>
      </c>
      <c r="K254" s="26"/>
      <c r="L254" s="6"/>
      <c r="M254" s="7"/>
    </row>
    <row r="255" spans="1:13">
      <c r="A255" s="7"/>
      <c r="B255" s="6"/>
      <c r="C255" s="27"/>
      <c r="D255" s="24"/>
      <c r="E255" s="24"/>
      <c r="F255" s="24"/>
      <c r="G255" s="24"/>
      <c r="H255" s="24"/>
      <c r="I255" s="47">
        <f>IF(G255&gt;=Sheet1!$B$18,Sheet1!$B$14,(Sheet1!$B$14/Sheet1!$B$18)*'Dodatno delo'!G255)</f>
        <v>0</v>
      </c>
      <c r="J255" s="47">
        <f t="shared" si="3"/>
        <v>0</v>
      </c>
      <c r="K255" s="26"/>
      <c r="L255" s="6"/>
      <c r="M255" s="7"/>
    </row>
    <row r="256" spans="1:13">
      <c r="A256" s="7"/>
      <c r="B256" s="6"/>
      <c r="C256" s="27"/>
      <c r="D256" s="24"/>
      <c r="E256" s="24"/>
      <c r="F256" s="24"/>
      <c r="G256" s="24"/>
      <c r="H256" s="24"/>
      <c r="I256" s="47">
        <f>IF(G256&gt;=Sheet1!$B$18,Sheet1!$B$14,(Sheet1!$B$14/Sheet1!$B$18)*'Dodatno delo'!G256)</f>
        <v>0</v>
      </c>
      <c r="J256" s="47">
        <f t="shared" si="3"/>
        <v>0</v>
      </c>
      <c r="K256" s="26"/>
      <c r="L256" s="6"/>
      <c r="M256" s="7"/>
    </row>
    <row r="257" spans="1:13">
      <c r="A257" s="7"/>
      <c r="B257" s="6"/>
      <c r="C257" s="27"/>
      <c r="D257" s="24"/>
      <c r="E257" s="24"/>
      <c r="F257" s="24"/>
      <c r="G257" s="24"/>
      <c r="H257" s="24"/>
      <c r="I257" s="47">
        <f>IF(G257&gt;=Sheet1!$B$18,Sheet1!$B$14,(Sheet1!$B$14/Sheet1!$B$18)*'Dodatno delo'!G257)</f>
        <v>0</v>
      </c>
      <c r="J257" s="47">
        <f t="shared" si="3"/>
        <v>0</v>
      </c>
      <c r="K257" s="26"/>
      <c r="L257" s="6"/>
      <c r="M257" s="7"/>
    </row>
    <row r="258" spans="1:13">
      <c r="A258" s="7"/>
      <c r="B258" s="6"/>
      <c r="C258" s="27"/>
      <c r="D258" s="24"/>
      <c r="E258" s="24"/>
      <c r="F258" s="24"/>
      <c r="G258" s="24"/>
      <c r="H258" s="24"/>
      <c r="I258" s="47">
        <f>IF(G258&gt;=Sheet1!$B$18,Sheet1!$B$14,(Sheet1!$B$14/Sheet1!$B$18)*'Dodatno delo'!G258)</f>
        <v>0</v>
      </c>
      <c r="J258" s="47">
        <f t="shared" si="3"/>
        <v>0</v>
      </c>
      <c r="K258" s="26"/>
      <c r="L258" s="6"/>
      <c r="M258" s="7"/>
    </row>
    <row r="259" spans="1:13">
      <c r="A259" s="7"/>
      <c r="B259" s="6"/>
      <c r="C259" s="27"/>
      <c r="D259" s="24"/>
      <c r="E259" s="24"/>
      <c r="F259" s="24"/>
      <c r="G259" s="24"/>
      <c r="H259" s="24"/>
      <c r="I259" s="47">
        <f>IF(G259&gt;=Sheet1!$B$18,Sheet1!$B$14,(Sheet1!$B$14/Sheet1!$B$18)*'Dodatno delo'!G259)</f>
        <v>0</v>
      </c>
      <c r="J259" s="47">
        <f t="shared" si="3"/>
        <v>0</v>
      </c>
      <c r="K259" s="26"/>
      <c r="L259" s="6"/>
      <c r="M259" s="7"/>
    </row>
    <row r="260" spans="1:13">
      <c r="A260" s="7"/>
      <c r="B260" s="6"/>
      <c r="C260" s="27"/>
      <c r="D260" s="24"/>
      <c r="E260" s="24"/>
      <c r="F260" s="24"/>
      <c r="G260" s="24"/>
      <c r="H260" s="24"/>
      <c r="I260" s="47">
        <f>IF(G260&gt;=Sheet1!$B$18,Sheet1!$B$14,(Sheet1!$B$14/Sheet1!$B$18)*'Dodatno delo'!G260)</f>
        <v>0</v>
      </c>
      <c r="J260" s="47">
        <f t="shared" si="3"/>
        <v>0</v>
      </c>
      <c r="K260" s="26"/>
      <c r="L260" s="6"/>
      <c r="M260" s="7"/>
    </row>
    <row r="261" spans="1:13">
      <c r="A261" s="7"/>
      <c r="B261" s="6"/>
      <c r="C261" s="27"/>
      <c r="D261" s="24"/>
      <c r="E261" s="24"/>
      <c r="F261" s="24"/>
      <c r="G261" s="24"/>
      <c r="H261" s="24"/>
      <c r="I261" s="47">
        <f>IF(G261&gt;=Sheet1!$B$18,Sheet1!$B$14,(Sheet1!$B$14/Sheet1!$B$18)*'Dodatno delo'!G261)</f>
        <v>0</v>
      </c>
      <c r="J261" s="47">
        <f t="shared" si="3"/>
        <v>0</v>
      </c>
      <c r="K261" s="26"/>
      <c r="L261" s="6"/>
      <c r="M261" s="7"/>
    </row>
    <row r="262" spans="1:13">
      <c r="A262" s="7"/>
      <c r="B262" s="6"/>
      <c r="C262" s="27"/>
      <c r="D262" s="24"/>
      <c r="E262" s="24"/>
      <c r="F262" s="24"/>
      <c r="G262" s="24"/>
      <c r="H262" s="24"/>
      <c r="I262" s="47">
        <f>IF(G262&gt;=Sheet1!$B$18,Sheet1!$B$14,(Sheet1!$B$14/Sheet1!$B$18)*'Dodatno delo'!G262)</f>
        <v>0</v>
      </c>
      <c r="J262" s="47">
        <f t="shared" si="3"/>
        <v>0</v>
      </c>
      <c r="K262" s="26"/>
      <c r="L262" s="6"/>
      <c r="M262" s="7"/>
    </row>
    <row r="263" spans="1:13">
      <c r="A263" s="7"/>
      <c r="B263" s="6"/>
      <c r="C263" s="27"/>
      <c r="D263" s="24"/>
      <c r="E263" s="24"/>
      <c r="F263" s="24"/>
      <c r="G263" s="24"/>
      <c r="H263" s="24"/>
      <c r="I263" s="47">
        <f>IF(G263&gt;=Sheet1!$B$18,Sheet1!$B$14,(Sheet1!$B$14/Sheet1!$B$18)*'Dodatno delo'!G263)</f>
        <v>0</v>
      </c>
      <c r="J263" s="47">
        <f t="shared" si="3"/>
        <v>0</v>
      </c>
      <c r="K263" s="26"/>
      <c r="L263" s="6"/>
      <c r="M263" s="7"/>
    </row>
    <row r="264" spans="1:13">
      <c r="A264" s="7"/>
      <c r="B264" s="6"/>
      <c r="C264" s="27"/>
      <c r="D264" s="24"/>
      <c r="E264" s="24"/>
      <c r="F264" s="24"/>
      <c r="G264" s="24"/>
      <c r="H264" s="24"/>
      <c r="I264" s="47">
        <f>IF(G264&gt;=Sheet1!$B$18,Sheet1!$B$14,(Sheet1!$B$14/Sheet1!$B$18)*'Dodatno delo'!G264)</f>
        <v>0</v>
      </c>
      <c r="J264" s="47">
        <f t="shared" ref="J264:J301" si="4">H264*I264</f>
        <v>0</v>
      </c>
      <c r="K264" s="26"/>
      <c r="L264" s="6"/>
      <c r="M264" s="7"/>
    </row>
    <row r="265" spans="1:13">
      <c r="A265" s="7"/>
      <c r="B265" s="6"/>
      <c r="C265" s="27"/>
      <c r="D265" s="24"/>
      <c r="E265" s="24"/>
      <c r="F265" s="24"/>
      <c r="G265" s="24"/>
      <c r="H265" s="24"/>
      <c r="I265" s="47">
        <f>IF(G265&gt;=Sheet1!$B$18,Sheet1!$B$14,(Sheet1!$B$14/Sheet1!$B$18)*'Dodatno delo'!G265)</f>
        <v>0</v>
      </c>
      <c r="J265" s="47">
        <f t="shared" si="4"/>
        <v>0</v>
      </c>
      <c r="K265" s="26"/>
      <c r="L265" s="6"/>
      <c r="M265" s="7"/>
    </row>
    <row r="266" spans="1:13">
      <c r="A266" s="7"/>
      <c r="B266" s="6"/>
      <c r="C266" s="27"/>
      <c r="D266" s="24"/>
      <c r="E266" s="24"/>
      <c r="F266" s="24"/>
      <c r="G266" s="24"/>
      <c r="H266" s="24"/>
      <c r="I266" s="47">
        <f>IF(G266&gt;=Sheet1!$B$18,Sheet1!$B$14,(Sheet1!$B$14/Sheet1!$B$18)*'Dodatno delo'!G266)</f>
        <v>0</v>
      </c>
      <c r="J266" s="47">
        <f t="shared" si="4"/>
        <v>0</v>
      </c>
      <c r="K266" s="26"/>
      <c r="L266" s="6"/>
      <c r="M266" s="7"/>
    </row>
    <row r="267" spans="1:13">
      <c r="A267" s="7"/>
      <c r="B267" s="6"/>
      <c r="C267" s="27"/>
      <c r="D267" s="24"/>
      <c r="E267" s="24"/>
      <c r="F267" s="24"/>
      <c r="G267" s="24"/>
      <c r="H267" s="24"/>
      <c r="I267" s="47">
        <f>IF(G267&gt;=Sheet1!$B$18,Sheet1!$B$14,(Sheet1!$B$14/Sheet1!$B$18)*'Dodatno delo'!G267)</f>
        <v>0</v>
      </c>
      <c r="J267" s="47">
        <f t="shared" si="4"/>
        <v>0</v>
      </c>
      <c r="K267" s="26"/>
      <c r="L267" s="6"/>
      <c r="M267" s="7"/>
    </row>
    <row r="268" spans="1:13">
      <c r="A268" s="7"/>
      <c r="B268" s="6"/>
      <c r="C268" s="27"/>
      <c r="D268" s="24"/>
      <c r="E268" s="24"/>
      <c r="F268" s="24"/>
      <c r="G268" s="24"/>
      <c r="H268" s="24"/>
      <c r="I268" s="47">
        <f>IF(G268&gt;=Sheet1!$B$18,Sheet1!$B$14,(Sheet1!$B$14/Sheet1!$B$18)*'Dodatno delo'!G268)</f>
        <v>0</v>
      </c>
      <c r="J268" s="47">
        <f t="shared" si="4"/>
        <v>0</v>
      </c>
      <c r="K268" s="26"/>
      <c r="L268" s="6"/>
      <c r="M268" s="7"/>
    </row>
    <row r="269" spans="1:13">
      <c r="A269" s="7"/>
      <c r="B269" s="6"/>
      <c r="C269" s="27"/>
      <c r="D269" s="24"/>
      <c r="E269" s="24"/>
      <c r="F269" s="24"/>
      <c r="G269" s="24"/>
      <c r="H269" s="24"/>
      <c r="I269" s="47">
        <f>IF(G269&gt;=Sheet1!$B$18,Sheet1!$B$14,(Sheet1!$B$14/Sheet1!$B$18)*'Dodatno delo'!G269)</f>
        <v>0</v>
      </c>
      <c r="J269" s="47">
        <f t="shared" si="4"/>
        <v>0</v>
      </c>
      <c r="K269" s="26"/>
      <c r="L269" s="6"/>
      <c r="M269" s="7"/>
    </row>
    <row r="270" spans="1:13">
      <c r="A270" s="7"/>
      <c r="B270" s="6"/>
      <c r="C270" s="27"/>
      <c r="D270" s="24"/>
      <c r="E270" s="24"/>
      <c r="F270" s="24"/>
      <c r="G270" s="24"/>
      <c r="H270" s="24"/>
      <c r="I270" s="47">
        <f>IF(G270&gt;=Sheet1!$B$18,Sheet1!$B$14,(Sheet1!$B$14/Sheet1!$B$18)*'Dodatno delo'!G270)</f>
        <v>0</v>
      </c>
      <c r="J270" s="47">
        <f t="shared" si="4"/>
        <v>0</v>
      </c>
      <c r="K270" s="26"/>
      <c r="L270" s="6"/>
      <c r="M270" s="7"/>
    </row>
    <row r="271" spans="1:13">
      <c r="A271" s="7"/>
      <c r="B271" s="6"/>
      <c r="C271" s="27"/>
      <c r="D271" s="24"/>
      <c r="E271" s="24"/>
      <c r="F271" s="24"/>
      <c r="G271" s="24"/>
      <c r="H271" s="24"/>
      <c r="I271" s="47">
        <f>IF(G271&gt;=Sheet1!$B$18,Sheet1!$B$14,(Sheet1!$B$14/Sheet1!$B$18)*'Dodatno delo'!G271)</f>
        <v>0</v>
      </c>
      <c r="J271" s="47">
        <f t="shared" si="4"/>
        <v>0</v>
      </c>
      <c r="K271" s="26"/>
      <c r="L271" s="6"/>
      <c r="M271" s="7"/>
    </row>
    <row r="272" spans="1:13">
      <c r="A272" s="7"/>
      <c r="B272" s="6"/>
      <c r="C272" s="27"/>
      <c r="D272" s="24"/>
      <c r="E272" s="24"/>
      <c r="F272" s="24"/>
      <c r="G272" s="24"/>
      <c r="H272" s="24"/>
      <c r="I272" s="47">
        <f>IF(G272&gt;=Sheet1!$B$18,Sheet1!$B$14,(Sheet1!$B$14/Sheet1!$B$18)*'Dodatno delo'!G272)</f>
        <v>0</v>
      </c>
      <c r="J272" s="47">
        <f t="shared" si="4"/>
        <v>0</v>
      </c>
      <c r="K272" s="26"/>
      <c r="L272" s="6"/>
      <c r="M272" s="7"/>
    </row>
    <row r="273" spans="1:13">
      <c r="A273" s="7"/>
      <c r="B273" s="6"/>
      <c r="C273" s="27"/>
      <c r="D273" s="24"/>
      <c r="E273" s="24"/>
      <c r="F273" s="24"/>
      <c r="G273" s="24"/>
      <c r="H273" s="24"/>
      <c r="I273" s="47">
        <f>IF(G273&gt;=Sheet1!$B$18,Sheet1!$B$14,(Sheet1!$B$14/Sheet1!$B$18)*'Dodatno delo'!G273)</f>
        <v>0</v>
      </c>
      <c r="J273" s="47">
        <f t="shared" si="4"/>
        <v>0</v>
      </c>
      <c r="K273" s="26"/>
      <c r="L273" s="6"/>
      <c r="M273" s="7"/>
    </row>
    <row r="274" spans="1:13">
      <c r="A274" s="7"/>
      <c r="B274" s="6"/>
      <c r="C274" s="27"/>
      <c r="D274" s="24"/>
      <c r="E274" s="24"/>
      <c r="F274" s="24"/>
      <c r="G274" s="24"/>
      <c r="H274" s="24"/>
      <c r="I274" s="47">
        <f>IF(G274&gt;=Sheet1!$B$18,Sheet1!$B$14,(Sheet1!$B$14/Sheet1!$B$18)*'Dodatno delo'!G274)</f>
        <v>0</v>
      </c>
      <c r="J274" s="47">
        <f t="shared" si="4"/>
        <v>0</v>
      </c>
      <c r="K274" s="26"/>
      <c r="L274" s="6"/>
      <c r="M274" s="7"/>
    </row>
    <row r="275" spans="1:13">
      <c r="A275" s="7"/>
      <c r="B275" s="6"/>
      <c r="C275" s="27"/>
      <c r="D275" s="24"/>
      <c r="E275" s="24"/>
      <c r="F275" s="24"/>
      <c r="G275" s="24"/>
      <c r="H275" s="24"/>
      <c r="I275" s="47">
        <f>IF(G275&gt;=Sheet1!$B$18,Sheet1!$B$14,(Sheet1!$B$14/Sheet1!$B$18)*'Dodatno delo'!G275)</f>
        <v>0</v>
      </c>
      <c r="J275" s="47">
        <f t="shared" si="4"/>
        <v>0</v>
      </c>
      <c r="K275" s="26"/>
      <c r="L275" s="6"/>
      <c r="M275" s="7"/>
    </row>
    <row r="276" spans="1:13">
      <c r="A276" s="7"/>
      <c r="B276" s="6"/>
      <c r="C276" s="27"/>
      <c r="D276" s="24"/>
      <c r="E276" s="24"/>
      <c r="F276" s="24"/>
      <c r="G276" s="24"/>
      <c r="H276" s="24"/>
      <c r="I276" s="47">
        <f>IF(G276&gt;=Sheet1!$B$18,Sheet1!$B$14,(Sheet1!$B$14/Sheet1!$B$18)*'Dodatno delo'!G276)</f>
        <v>0</v>
      </c>
      <c r="J276" s="47">
        <f t="shared" si="4"/>
        <v>0</v>
      </c>
      <c r="K276" s="26"/>
      <c r="L276" s="6"/>
      <c r="M276" s="7"/>
    </row>
    <row r="277" spans="1:13">
      <c r="A277" s="7"/>
      <c r="B277" s="6"/>
      <c r="C277" s="27"/>
      <c r="D277" s="24"/>
      <c r="E277" s="24"/>
      <c r="F277" s="24"/>
      <c r="G277" s="24"/>
      <c r="H277" s="24"/>
      <c r="I277" s="47">
        <f>IF(G277&gt;=Sheet1!$B$18,Sheet1!$B$14,(Sheet1!$B$14/Sheet1!$B$18)*'Dodatno delo'!G277)</f>
        <v>0</v>
      </c>
      <c r="J277" s="47">
        <f t="shared" si="4"/>
        <v>0</v>
      </c>
      <c r="K277" s="26"/>
      <c r="L277" s="6"/>
      <c r="M277" s="7"/>
    </row>
    <row r="278" spans="1:13">
      <c r="A278" s="7"/>
      <c r="B278" s="6"/>
      <c r="C278" s="27"/>
      <c r="D278" s="24"/>
      <c r="E278" s="24"/>
      <c r="F278" s="24"/>
      <c r="G278" s="24"/>
      <c r="H278" s="24"/>
      <c r="I278" s="47">
        <f>IF(G278&gt;=Sheet1!$B$18,Sheet1!$B$14,(Sheet1!$B$14/Sheet1!$B$18)*'Dodatno delo'!G278)</f>
        <v>0</v>
      </c>
      <c r="J278" s="47">
        <f t="shared" si="4"/>
        <v>0</v>
      </c>
      <c r="K278" s="26"/>
      <c r="L278" s="6"/>
      <c r="M278" s="7"/>
    </row>
    <row r="279" spans="1:13">
      <c r="A279" s="7"/>
      <c r="B279" s="6"/>
      <c r="C279" s="27"/>
      <c r="D279" s="24"/>
      <c r="E279" s="24"/>
      <c r="F279" s="24"/>
      <c r="G279" s="24"/>
      <c r="H279" s="24"/>
      <c r="I279" s="47">
        <f>IF(G279&gt;=Sheet1!$B$18,Sheet1!$B$14,(Sheet1!$B$14/Sheet1!$B$18)*'Dodatno delo'!G279)</f>
        <v>0</v>
      </c>
      <c r="J279" s="47">
        <f t="shared" si="4"/>
        <v>0</v>
      </c>
      <c r="K279" s="26"/>
      <c r="L279" s="6"/>
      <c r="M279" s="7"/>
    </row>
    <row r="280" spans="1:13">
      <c r="A280" s="7"/>
      <c r="B280" s="6"/>
      <c r="C280" s="27"/>
      <c r="D280" s="24"/>
      <c r="E280" s="24"/>
      <c r="F280" s="24"/>
      <c r="G280" s="24"/>
      <c r="H280" s="24"/>
      <c r="I280" s="47">
        <f>IF(G280&gt;=Sheet1!$B$18,Sheet1!$B$14,(Sheet1!$B$14/Sheet1!$B$18)*'Dodatno delo'!G280)</f>
        <v>0</v>
      </c>
      <c r="J280" s="47">
        <f t="shared" si="4"/>
        <v>0</v>
      </c>
      <c r="K280" s="26"/>
      <c r="L280" s="6"/>
      <c r="M280" s="7"/>
    </row>
    <row r="281" spans="1:13">
      <c r="A281" s="7"/>
      <c r="B281" s="6"/>
      <c r="C281" s="27"/>
      <c r="D281" s="24"/>
      <c r="E281" s="24"/>
      <c r="F281" s="24"/>
      <c r="G281" s="24"/>
      <c r="H281" s="24"/>
      <c r="I281" s="47">
        <f>IF(G281&gt;=Sheet1!$B$18,Sheet1!$B$14,(Sheet1!$B$14/Sheet1!$B$18)*'Dodatno delo'!G281)</f>
        <v>0</v>
      </c>
      <c r="J281" s="47">
        <f t="shared" si="4"/>
        <v>0</v>
      </c>
      <c r="K281" s="26"/>
      <c r="L281" s="6"/>
      <c r="M281" s="7"/>
    </row>
    <row r="282" spans="1:13">
      <c r="A282" s="7"/>
      <c r="B282" s="6"/>
      <c r="C282" s="27"/>
      <c r="D282" s="24"/>
      <c r="E282" s="24"/>
      <c r="F282" s="24"/>
      <c r="G282" s="24"/>
      <c r="H282" s="24"/>
      <c r="I282" s="47">
        <f>IF(G282&gt;=Sheet1!$B$18,Sheet1!$B$14,(Sheet1!$B$14/Sheet1!$B$18)*'Dodatno delo'!G282)</f>
        <v>0</v>
      </c>
      <c r="J282" s="47">
        <f t="shared" si="4"/>
        <v>0</v>
      </c>
      <c r="K282" s="26"/>
      <c r="L282" s="6"/>
      <c r="M282" s="7"/>
    </row>
    <row r="283" spans="1:13">
      <c r="A283" s="7"/>
      <c r="B283" s="6"/>
      <c r="C283" s="27"/>
      <c r="D283" s="24"/>
      <c r="E283" s="24"/>
      <c r="F283" s="24"/>
      <c r="G283" s="24"/>
      <c r="H283" s="24"/>
      <c r="I283" s="47">
        <f>IF(G283&gt;=Sheet1!$B$18,Sheet1!$B$14,(Sheet1!$B$14/Sheet1!$B$18)*'Dodatno delo'!G283)</f>
        <v>0</v>
      </c>
      <c r="J283" s="47">
        <f t="shared" si="4"/>
        <v>0</v>
      </c>
      <c r="K283" s="26"/>
      <c r="L283" s="6"/>
      <c r="M283" s="7"/>
    </row>
    <row r="284" spans="1:13">
      <c r="A284" s="7"/>
      <c r="B284" s="6"/>
      <c r="C284" s="27"/>
      <c r="D284" s="24"/>
      <c r="E284" s="24"/>
      <c r="F284" s="24"/>
      <c r="G284" s="24"/>
      <c r="H284" s="24"/>
      <c r="I284" s="47">
        <f>IF(G284&gt;=Sheet1!$B$18,Sheet1!$B$14,(Sheet1!$B$14/Sheet1!$B$18)*'Dodatno delo'!G284)</f>
        <v>0</v>
      </c>
      <c r="J284" s="47">
        <f t="shared" si="4"/>
        <v>0</v>
      </c>
      <c r="K284" s="26"/>
      <c r="L284" s="6"/>
      <c r="M284" s="7"/>
    </row>
    <row r="285" spans="1:13">
      <c r="A285" s="7"/>
      <c r="B285" s="6"/>
      <c r="C285" s="27"/>
      <c r="D285" s="24"/>
      <c r="E285" s="24"/>
      <c r="F285" s="24"/>
      <c r="G285" s="24"/>
      <c r="H285" s="24"/>
      <c r="I285" s="47">
        <f>IF(G285&gt;=Sheet1!$B$18,Sheet1!$B$14,(Sheet1!$B$14/Sheet1!$B$18)*'Dodatno delo'!G285)</f>
        <v>0</v>
      </c>
      <c r="J285" s="47">
        <f t="shared" si="4"/>
        <v>0</v>
      </c>
      <c r="K285" s="26"/>
      <c r="L285" s="6"/>
      <c r="M285" s="7"/>
    </row>
    <row r="286" spans="1:13">
      <c r="A286" s="7"/>
      <c r="B286" s="6"/>
      <c r="C286" s="27"/>
      <c r="D286" s="24"/>
      <c r="E286" s="24"/>
      <c r="F286" s="24"/>
      <c r="G286" s="24"/>
      <c r="H286" s="24"/>
      <c r="I286" s="47">
        <f>IF(G286&gt;=Sheet1!$B$18,Sheet1!$B$14,(Sheet1!$B$14/Sheet1!$B$18)*'Dodatno delo'!G286)</f>
        <v>0</v>
      </c>
      <c r="J286" s="47">
        <f t="shared" si="4"/>
        <v>0</v>
      </c>
      <c r="K286" s="26"/>
      <c r="L286" s="6"/>
      <c r="M286" s="7"/>
    </row>
    <row r="287" spans="1:13">
      <c r="A287" s="7"/>
      <c r="B287" s="6"/>
      <c r="C287" s="27"/>
      <c r="D287" s="24"/>
      <c r="E287" s="24"/>
      <c r="F287" s="24"/>
      <c r="G287" s="24"/>
      <c r="H287" s="24"/>
      <c r="I287" s="47">
        <f>IF(G287&gt;=Sheet1!$B$18,Sheet1!$B$14,(Sheet1!$B$14/Sheet1!$B$18)*'Dodatno delo'!G287)</f>
        <v>0</v>
      </c>
      <c r="J287" s="47">
        <f t="shared" si="4"/>
        <v>0</v>
      </c>
      <c r="K287" s="26"/>
      <c r="L287" s="6"/>
      <c r="M287" s="7"/>
    </row>
    <row r="288" spans="1:13">
      <c r="A288" s="7"/>
      <c r="B288" s="6"/>
      <c r="C288" s="27"/>
      <c r="D288" s="24"/>
      <c r="E288" s="24"/>
      <c r="F288" s="24"/>
      <c r="G288" s="24"/>
      <c r="H288" s="24"/>
      <c r="I288" s="47">
        <f>IF(G288&gt;=Sheet1!$B$18,Sheet1!$B$14,(Sheet1!$B$14/Sheet1!$B$18)*'Dodatno delo'!G288)</f>
        <v>0</v>
      </c>
      <c r="J288" s="47">
        <f t="shared" si="4"/>
        <v>0</v>
      </c>
      <c r="K288" s="26"/>
      <c r="L288" s="6"/>
      <c r="M288" s="7"/>
    </row>
    <row r="289" spans="1:13">
      <c r="A289" s="7"/>
      <c r="B289" s="6"/>
      <c r="C289" s="27"/>
      <c r="D289" s="24"/>
      <c r="E289" s="24"/>
      <c r="F289" s="24"/>
      <c r="G289" s="24"/>
      <c r="H289" s="24"/>
      <c r="I289" s="47">
        <f>IF(G289&gt;=Sheet1!$B$18,Sheet1!$B$14,(Sheet1!$B$14/Sheet1!$B$18)*'Dodatno delo'!G289)</f>
        <v>0</v>
      </c>
      <c r="J289" s="47">
        <f t="shared" si="4"/>
        <v>0</v>
      </c>
      <c r="K289" s="26"/>
      <c r="L289" s="6"/>
      <c r="M289" s="7"/>
    </row>
    <row r="290" spans="1:13">
      <c r="A290" s="7"/>
      <c r="B290" s="6"/>
      <c r="C290" s="27"/>
      <c r="D290" s="24"/>
      <c r="E290" s="24"/>
      <c r="F290" s="24"/>
      <c r="G290" s="24"/>
      <c r="H290" s="24"/>
      <c r="I290" s="47">
        <f>IF(G290&gt;=Sheet1!$B$18,Sheet1!$B$14,(Sheet1!$B$14/Sheet1!$B$18)*'Dodatno delo'!G290)</f>
        <v>0</v>
      </c>
      <c r="J290" s="47">
        <f t="shared" si="4"/>
        <v>0</v>
      </c>
      <c r="K290" s="26"/>
      <c r="L290" s="6"/>
      <c r="M290" s="7"/>
    </row>
    <row r="291" spans="1:13">
      <c r="A291" s="7"/>
      <c r="B291" s="6"/>
      <c r="C291" s="27"/>
      <c r="D291" s="24"/>
      <c r="E291" s="24"/>
      <c r="F291" s="24"/>
      <c r="G291" s="24"/>
      <c r="H291" s="24"/>
      <c r="I291" s="47">
        <f>IF(G291&gt;=Sheet1!$B$18,Sheet1!$B$14,(Sheet1!$B$14/Sheet1!$B$18)*'Dodatno delo'!G291)</f>
        <v>0</v>
      </c>
      <c r="J291" s="47">
        <f t="shared" si="4"/>
        <v>0</v>
      </c>
      <c r="K291" s="26"/>
      <c r="L291" s="6"/>
      <c r="M291" s="7"/>
    </row>
    <row r="292" spans="1:13">
      <c r="A292" s="7"/>
      <c r="B292" s="6"/>
      <c r="C292" s="27"/>
      <c r="D292" s="24"/>
      <c r="E292" s="24"/>
      <c r="F292" s="24"/>
      <c r="G292" s="24"/>
      <c r="H292" s="24"/>
      <c r="I292" s="47">
        <f>IF(G292&gt;=Sheet1!$B$18,Sheet1!$B$14,(Sheet1!$B$14/Sheet1!$B$18)*'Dodatno delo'!G292)</f>
        <v>0</v>
      </c>
      <c r="J292" s="47">
        <f t="shared" si="4"/>
        <v>0</v>
      </c>
      <c r="K292" s="26"/>
      <c r="L292" s="6"/>
      <c r="M292" s="7"/>
    </row>
    <row r="293" spans="1:13">
      <c r="A293" s="7"/>
      <c r="B293" s="6"/>
      <c r="C293" s="27"/>
      <c r="D293" s="24"/>
      <c r="E293" s="24"/>
      <c r="F293" s="24"/>
      <c r="G293" s="24"/>
      <c r="H293" s="24"/>
      <c r="I293" s="47">
        <f>IF(G293&gt;=Sheet1!$B$18,Sheet1!$B$14,(Sheet1!$B$14/Sheet1!$B$18)*'Dodatno delo'!G293)</f>
        <v>0</v>
      </c>
      <c r="J293" s="47">
        <f t="shared" si="4"/>
        <v>0</v>
      </c>
      <c r="K293" s="26"/>
      <c r="L293" s="6"/>
      <c r="M293" s="7"/>
    </row>
    <row r="294" spans="1:13">
      <c r="A294" s="7"/>
      <c r="B294" s="6"/>
      <c r="C294" s="27"/>
      <c r="D294" s="24"/>
      <c r="E294" s="24"/>
      <c r="F294" s="24"/>
      <c r="G294" s="24"/>
      <c r="H294" s="24"/>
      <c r="I294" s="47">
        <f>IF(G294&gt;=Sheet1!$B$18,Sheet1!$B$14,(Sheet1!$B$14/Sheet1!$B$18)*'Dodatno delo'!G294)</f>
        <v>0</v>
      </c>
      <c r="J294" s="47">
        <f t="shared" si="4"/>
        <v>0</v>
      </c>
      <c r="K294" s="26"/>
      <c r="L294" s="6"/>
      <c r="M294" s="7"/>
    </row>
    <row r="295" spans="1:13">
      <c r="A295" s="7"/>
      <c r="B295" s="6"/>
      <c r="C295" s="27"/>
      <c r="D295" s="24"/>
      <c r="E295" s="24"/>
      <c r="F295" s="24"/>
      <c r="G295" s="24"/>
      <c r="H295" s="24"/>
      <c r="I295" s="47">
        <f>IF(G295&gt;=Sheet1!$B$18,Sheet1!$B$14,(Sheet1!$B$14/Sheet1!$B$18)*'Dodatno delo'!G295)</f>
        <v>0</v>
      </c>
      <c r="J295" s="47">
        <f t="shared" si="4"/>
        <v>0</v>
      </c>
      <c r="K295" s="26"/>
      <c r="L295" s="6"/>
      <c r="M295" s="7"/>
    </row>
    <row r="296" spans="1:13">
      <c r="A296" s="7"/>
      <c r="B296" s="6"/>
      <c r="C296" s="27"/>
      <c r="D296" s="24"/>
      <c r="E296" s="24"/>
      <c r="F296" s="24"/>
      <c r="G296" s="24"/>
      <c r="H296" s="24"/>
      <c r="I296" s="47">
        <f>IF(G296&gt;=Sheet1!$B$18,Sheet1!$B$14,(Sheet1!$B$14/Sheet1!$B$18)*'Dodatno delo'!G296)</f>
        <v>0</v>
      </c>
      <c r="J296" s="47">
        <f t="shared" si="4"/>
        <v>0</v>
      </c>
      <c r="K296" s="26"/>
      <c r="L296" s="6"/>
      <c r="M296" s="7"/>
    </row>
    <row r="297" spans="1:13">
      <c r="A297" s="7"/>
      <c r="B297" s="6"/>
      <c r="C297" s="27"/>
      <c r="D297" s="24"/>
      <c r="E297" s="24"/>
      <c r="F297" s="24"/>
      <c r="G297" s="24"/>
      <c r="H297" s="24"/>
      <c r="I297" s="47">
        <f>IF(G297&gt;=Sheet1!$B$18,Sheet1!$B$14,(Sheet1!$B$14/Sheet1!$B$18)*'Dodatno delo'!G297)</f>
        <v>0</v>
      </c>
      <c r="J297" s="47">
        <f t="shared" si="4"/>
        <v>0</v>
      </c>
      <c r="K297" s="26"/>
      <c r="L297" s="6"/>
      <c r="M297" s="7"/>
    </row>
    <row r="298" spans="1:13">
      <c r="A298" s="7"/>
      <c r="B298" s="6"/>
      <c r="C298" s="27"/>
      <c r="D298" s="24"/>
      <c r="E298" s="24"/>
      <c r="F298" s="24"/>
      <c r="G298" s="24"/>
      <c r="H298" s="24"/>
      <c r="I298" s="47">
        <f>IF(G298&gt;=Sheet1!$B$18,Sheet1!$B$14,(Sheet1!$B$14/Sheet1!$B$18)*'Dodatno delo'!G298)</f>
        <v>0</v>
      </c>
      <c r="J298" s="47">
        <f t="shared" si="4"/>
        <v>0</v>
      </c>
      <c r="K298" s="26"/>
      <c r="L298" s="6"/>
      <c r="M298" s="7"/>
    </row>
    <row r="299" spans="1:13">
      <c r="A299" s="7"/>
      <c r="B299" s="6"/>
      <c r="C299" s="27"/>
      <c r="D299" s="24"/>
      <c r="E299" s="24"/>
      <c r="F299" s="24"/>
      <c r="G299" s="24"/>
      <c r="H299" s="24"/>
      <c r="I299" s="47">
        <f>IF(G299&gt;=Sheet1!$B$18,Sheet1!$B$14,(Sheet1!$B$14/Sheet1!$B$18)*'Dodatno delo'!G299)</f>
        <v>0</v>
      </c>
      <c r="J299" s="47">
        <f t="shared" si="4"/>
        <v>0</v>
      </c>
      <c r="K299" s="26"/>
      <c r="L299" s="6"/>
      <c r="M299" s="7"/>
    </row>
    <row r="300" spans="1:13">
      <c r="A300" s="7"/>
      <c r="B300" s="6"/>
      <c r="C300" s="27"/>
      <c r="D300" s="24"/>
      <c r="E300" s="24"/>
      <c r="F300" s="24"/>
      <c r="G300" s="24"/>
      <c r="H300" s="24"/>
      <c r="I300" s="47">
        <f>IF(G300&gt;=Sheet1!$B$18,Sheet1!$B$14,(Sheet1!$B$14/Sheet1!$B$18)*'Dodatno delo'!G300)</f>
        <v>0</v>
      </c>
      <c r="J300" s="47">
        <f t="shared" si="4"/>
        <v>0</v>
      </c>
      <c r="K300" s="26"/>
      <c r="L300" s="6"/>
      <c r="M300" s="7"/>
    </row>
    <row r="301" spans="1:13" ht="14.65" thickBot="1">
      <c r="A301" s="7"/>
      <c r="B301" s="6"/>
      <c r="C301" s="32"/>
      <c r="D301" s="33"/>
      <c r="E301" s="33"/>
      <c r="F301" s="33"/>
      <c r="G301" s="33"/>
      <c r="H301" s="33"/>
      <c r="I301" s="51">
        <f>IF(G301&gt;=Sheet1!$B$18,Sheet1!$B$14,(Sheet1!$B$14/Sheet1!$B$18)*'Dodatno delo'!G301)</f>
        <v>0</v>
      </c>
      <c r="J301" s="51">
        <f t="shared" si="4"/>
        <v>0</v>
      </c>
      <c r="K301" s="34"/>
      <c r="L301" s="6"/>
      <c r="M301" s="7"/>
    </row>
    <row r="302" spans="1:13">
      <c r="A302" s="7"/>
      <c r="B302" s="6"/>
      <c r="C302" s="6"/>
      <c r="D302" s="6"/>
      <c r="E302" s="6"/>
      <c r="F302" s="6"/>
      <c r="G302" s="6"/>
      <c r="H302" s="6"/>
      <c r="I302" s="6"/>
      <c r="J302" s="6"/>
      <c r="K302" s="6"/>
      <c r="L302" s="6"/>
      <c r="M302" s="7"/>
    </row>
    <row r="303" spans="1:13" ht="7.5" customHeight="1">
      <c r="A303" s="7"/>
      <c r="B303" s="7"/>
      <c r="C303" s="7"/>
      <c r="D303" s="7"/>
      <c r="E303" s="7"/>
      <c r="F303" s="7"/>
      <c r="G303" s="7"/>
      <c r="H303" s="7"/>
      <c r="I303" s="7"/>
      <c r="J303" s="7"/>
      <c r="K303" s="7"/>
      <c r="L303" s="7"/>
      <c r="M303" s="7"/>
    </row>
  </sheetData>
  <sheetProtection sheet="1" objects="1" scenarios="1" selectLockedCells="1"/>
  <mergeCells count="4">
    <mergeCell ref="C4:D4"/>
    <mergeCell ref="E4:G4"/>
    <mergeCell ref="C3:D3"/>
    <mergeCell ref="E3: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03"/>
  <sheetViews>
    <sheetView showGridLines="0" zoomScale="90" zoomScaleNormal="90" workbookViewId="0" xr3:uid="{842E5F09-E766-5B8D-85AF-A39847EA96FD}">
      <selection activeCell="H47" sqref="H47"/>
    </sheetView>
  </sheetViews>
  <sheetFormatPr defaultColWidth="9.140625" defaultRowHeight="14.25"/>
  <cols>
    <col min="1" max="1" width="1.28515625" style="9" customWidth="1"/>
    <col min="2" max="2" width="3.5703125" style="9" customWidth="1"/>
    <col min="3" max="3" width="14.140625" style="9" customWidth="1"/>
    <col min="4" max="4" width="18" style="9" customWidth="1"/>
    <col min="5" max="5" width="14" style="9" customWidth="1"/>
    <col min="6" max="6" width="19.5703125" style="9" customWidth="1"/>
    <col min="7" max="7" width="13.42578125" style="9" bestFit="1" customWidth="1"/>
    <col min="8" max="8" width="17.85546875" style="9" customWidth="1"/>
    <col min="9" max="9" width="5.5703125" style="9" hidden="1" customWidth="1"/>
    <col min="10" max="11" width="3.28515625" style="9" hidden="1" customWidth="1"/>
    <col min="12" max="12" width="26.28515625" style="9" customWidth="1"/>
    <col min="13" max="13" width="3.7109375" style="9" customWidth="1"/>
    <col min="14" max="14" width="1.140625" style="9" customWidth="1"/>
    <col min="15" max="16384" width="9.140625" style="9"/>
  </cols>
  <sheetData>
    <row r="1" spans="1:14" ht="8.25" customHeight="1">
      <c r="A1" s="7"/>
      <c r="B1" s="7"/>
      <c r="C1" s="7"/>
      <c r="D1" s="7"/>
      <c r="E1" s="7"/>
      <c r="F1" s="7"/>
      <c r="G1" s="7"/>
      <c r="H1" s="7"/>
      <c r="I1" s="7"/>
      <c r="J1" s="7"/>
      <c r="K1" s="7"/>
      <c r="L1" s="7"/>
      <c r="M1" s="7"/>
      <c r="N1" s="7"/>
    </row>
    <row r="2" spans="1:14" ht="14.65" thickBot="1">
      <c r="A2" s="7"/>
      <c r="B2" s="6"/>
      <c r="C2" s="6"/>
      <c r="D2" s="6"/>
      <c r="E2" s="6"/>
      <c r="F2" s="6"/>
      <c r="G2" s="6"/>
      <c r="H2" s="6"/>
      <c r="I2" s="6"/>
      <c r="J2" s="6"/>
      <c r="K2" s="6"/>
      <c r="L2" s="6"/>
      <c r="M2" s="6"/>
      <c r="N2" s="7"/>
    </row>
    <row r="3" spans="1:14" ht="14.65" thickBot="1">
      <c r="A3" s="7"/>
      <c r="B3" s="6"/>
      <c r="C3" s="81" t="s">
        <v>22</v>
      </c>
      <c r="D3" s="82"/>
      <c r="E3" s="85">
        <f>SUM(K7:K301)</f>
        <v>0</v>
      </c>
      <c r="F3" s="86"/>
      <c r="G3" s="87"/>
      <c r="H3" s="6"/>
      <c r="I3" s="6"/>
      <c r="J3" s="6"/>
      <c r="K3" s="6"/>
      <c r="L3" s="6"/>
      <c r="M3" s="6"/>
      <c r="N3" s="7"/>
    </row>
    <row r="4" spans="1:14" ht="15" thickTop="1" thickBot="1">
      <c r="A4" s="7"/>
      <c r="B4" s="6"/>
      <c r="C4" s="81" t="s">
        <v>23</v>
      </c>
      <c r="D4" s="82"/>
      <c r="E4" s="85">
        <f>SUM(J7:J301)</f>
        <v>0</v>
      </c>
      <c r="F4" s="86"/>
      <c r="G4" s="87"/>
      <c r="H4" s="13"/>
      <c r="I4" s="6"/>
      <c r="J4" s="6"/>
      <c r="K4" s="6"/>
      <c r="L4" s="6"/>
      <c r="M4" s="6"/>
      <c r="N4" s="7"/>
    </row>
    <row r="5" spans="1:14" ht="15" thickTop="1" thickBot="1">
      <c r="A5" s="7"/>
      <c r="B5" s="6"/>
      <c r="C5" s="6"/>
      <c r="D5" s="6"/>
      <c r="E5" s="6"/>
      <c r="F5" s="6"/>
      <c r="G5" s="6"/>
      <c r="H5" s="6"/>
      <c r="I5" s="6"/>
      <c r="J5" s="6"/>
      <c r="K5" s="6"/>
      <c r="L5" s="6"/>
      <c r="M5" s="6"/>
      <c r="N5" s="7"/>
    </row>
    <row r="6" spans="1:14" ht="18">
      <c r="A6" s="7"/>
      <c r="B6" s="6"/>
      <c r="C6" s="15" t="s">
        <v>5</v>
      </c>
      <c r="D6" s="17" t="s">
        <v>8</v>
      </c>
      <c r="E6" s="17" t="s">
        <v>9</v>
      </c>
      <c r="F6" s="17" t="s">
        <v>24</v>
      </c>
      <c r="G6" s="17" t="s">
        <v>25</v>
      </c>
      <c r="H6" s="17" t="s">
        <v>19</v>
      </c>
      <c r="I6" s="17"/>
      <c r="J6" s="17"/>
      <c r="K6" s="17"/>
      <c r="L6" s="21" t="s">
        <v>21</v>
      </c>
      <c r="M6" s="6"/>
      <c r="N6" s="7"/>
    </row>
    <row r="7" spans="1:14">
      <c r="A7" s="7"/>
      <c r="B7" s="6"/>
      <c r="C7" s="22"/>
      <c r="D7" s="24"/>
      <c r="E7" s="24"/>
      <c r="F7" s="24"/>
      <c r="G7" s="24"/>
      <c r="H7" s="24"/>
      <c r="I7" s="47">
        <f>IF(G7&gt;=Sheet1!$B$26,Sheet1!$C$26,IF('Skupinske akcije'!G7&gt;=Sheet1!$B$27,Sheet1!$C$27,0))</f>
        <v>0</v>
      </c>
      <c r="J7" s="47">
        <f>H7*I7</f>
        <v>0</v>
      </c>
      <c r="K7" s="47">
        <f>IF(G7&gt;=Sheet1!$B$26,Sheet1!$D$26,IF('Skupinske akcije'!G7&gt;=Sheet1!$B$27,Sheet1!$D$27,0))</f>
        <v>0</v>
      </c>
      <c r="L7" s="26"/>
      <c r="M7" s="6"/>
      <c r="N7" s="7"/>
    </row>
    <row r="8" spans="1:14">
      <c r="A8" s="7"/>
      <c r="B8" s="6"/>
      <c r="C8" s="27"/>
      <c r="D8" s="24"/>
      <c r="E8" s="24"/>
      <c r="F8" s="24"/>
      <c r="G8" s="24"/>
      <c r="H8" s="24"/>
      <c r="I8" s="47">
        <f>IF(G8&gt;=Sheet1!$B$26,Sheet1!$C$26,IF('Skupinske akcije'!G8&gt;=Sheet1!$B$27,Sheet1!$C$27,0))</f>
        <v>0</v>
      </c>
      <c r="J8" s="47">
        <f t="shared" ref="J8:J71" si="0">H8*I8</f>
        <v>0</v>
      </c>
      <c r="K8" s="47">
        <f>IF(G8&gt;=Sheet1!$B$26,Sheet1!$D$26,IF('Skupinske akcije'!G8&gt;=Sheet1!$B$27,Sheet1!$D$27,0))</f>
        <v>0</v>
      </c>
      <c r="L8" s="26"/>
      <c r="M8" s="6"/>
      <c r="N8" s="7"/>
    </row>
    <row r="9" spans="1:14">
      <c r="A9" s="7"/>
      <c r="B9" s="6"/>
      <c r="C9" s="27"/>
      <c r="D9" s="24"/>
      <c r="E9" s="24"/>
      <c r="F9" s="24"/>
      <c r="G9" s="24"/>
      <c r="H9" s="24"/>
      <c r="I9" s="47">
        <f>IF(G9&gt;=Sheet1!$B$26,Sheet1!$C$26,IF('Skupinske akcije'!G9&gt;=Sheet1!$B$27,Sheet1!$C$27,0))</f>
        <v>0</v>
      </c>
      <c r="J9" s="47">
        <f t="shared" si="0"/>
        <v>0</v>
      </c>
      <c r="K9" s="47">
        <f>IF(G9&gt;=Sheet1!$B$26,Sheet1!$D$26,IF('Skupinske akcije'!G9&gt;=Sheet1!$B$27,Sheet1!$D$27,0))</f>
        <v>0</v>
      </c>
      <c r="L9" s="26"/>
      <c r="M9" s="6"/>
      <c r="N9" s="7"/>
    </row>
    <row r="10" spans="1:14">
      <c r="A10" s="7"/>
      <c r="B10" s="6"/>
      <c r="C10" s="27"/>
      <c r="D10" s="24"/>
      <c r="E10" s="24"/>
      <c r="F10" s="24"/>
      <c r="G10" s="24"/>
      <c r="H10" s="24"/>
      <c r="I10" s="47">
        <f>IF(G10&gt;=Sheet1!$B$26,Sheet1!$C$26,IF('Skupinske akcije'!G10&gt;=Sheet1!$B$27,Sheet1!$C$27,0))</f>
        <v>0</v>
      </c>
      <c r="J10" s="47">
        <f t="shared" si="0"/>
        <v>0</v>
      </c>
      <c r="K10" s="47">
        <f>IF(G10&gt;=Sheet1!$B$26,Sheet1!$D$26,IF('Skupinske akcije'!G10&gt;=Sheet1!$B$27,Sheet1!$D$27,0))</f>
        <v>0</v>
      </c>
      <c r="L10" s="26"/>
      <c r="M10" s="6"/>
      <c r="N10" s="7"/>
    </row>
    <row r="11" spans="1:14">
      <c r="A11" s="7"/>
      <c r="B11" s="6"/>
      <c r="C11" s="27"/>
      <c r="D11" s="24"/>
      <c r="E11" s="24"/>
      <c r="F11" s="24"/>
      <c r="G11" s="24"/>
      <c r="H11" s="24"/>
      <c r="I11" s="47">
        <f>IF(G11&gt;=Sheet1!$B$26,Sheet1!$C$26,IF('Skupinske akcije'!G11&gt;=Sheet1!$B$27,Sheet1!$C$27,0))</f>
        <v>0</v>
      </c>
      <c r="J11" s="47">
        <f t="shared" si="0"/>
        <v>0</v>
      </c>
      <c r="K11" s="47">
        <f>IF(G11&gt;=Sheet1!$B$26,Sheet1!$D$26,IF('Skupinske akcije'!G11&gt;=Sheet1!$B$27,Sheet1!$D$27,0))</f>
        <v>0</v>
      </c>
      <c r="L11" s="26"/>
      <c r="M11" s="6"/>
      <c r="N11" s="7"/>
    </row>
    <row r="12" spans="1:14">
      <c r="A12" s="7"/>
      <c r="B12" s="6"/>
      <c r="C12" s="27"/>
      <c r="D12" s="24"/>
      <c r="E12" s="24"/>
      <c r="F12" s="24"/>
      <c r="G12" s="24"/>
      <c r="H12" s="24"/>
      <c r="I12" s="47">
        <f>IF(G12&gt;=Sheet1!$B$26,Sheet1!$C$26,IF('Skupinske akcije'!G12&gt;=Sheet1!$B$27,Sheet1!$C$27,0))</f>
        <v>0</v>
      </c>
      <c r="J12" s="47">
        <f t="shared" si="0"/>
        <v>0</v>
      </c>
      <c r="K12" s="47">
        <f>IF(G12&gt;=Sheet1!$B$26,Sheet1!$D$26,IF('Skupinske akcije'!G12&gt;=Sheet1!$B$27,Sheet1!$D$27,0))</f>
        <v>0</v>
      </c>
      <c r="L12" s="26"/>
      <c r="M12" s="6"/>
      <c r="N12" s="7"/>
    </row>
    <row r="13" spans="1:14">
      <c r="A13" s="7"/>
      <c r="B13" s="6"/>
      <c r="C13" s="27"/>
      <c r="D13" s="24"/>
      <c r="E13" s="24"/>
      <c r="F13" s="24"/>
      <c r="G13" s="24"/>
      <c r="H13" s="24"/>
      <c r="I13" s="47">
        <f>IF(G13&gt;=Sheet1!$B$26,Sheet1!$C$26,IF('Skupinske akcije'!G13&gt;=Sheet1!$B$27,Sheet1!$C$27,0))</f>
        <v>0</v>
      </c>
      <c r="J13" s="47">
        <f t="shared" si="0"/>
        <v>0</v>
      </c>
      <c r="K13" s="47">
        <f>IF(G13&gt;=Sheet1!$B$26,Sheet1!$D$26,IF('Skupinske akcije'!G13&gt;=Sheet1!$B$27,Sheet1!$D$27,0))</f>
        <v>0</v>
      </c>
      <c r="L13" s="26"/>
      <c r="M13" s="6"/>
      <c r="N13" s="7"/>
    </row>
    <row r="14" spans="1:14">
      <c r="A14" s="7"/>
      <c r="B14" s="6"/>
      <c r="C14" s="27"/>
      <c r="D14" s="24"/>
      <c r="E14" s="24"/>
      <c r="F14" s="24"/>
      <c r="G14" s="24"/>
      <c r="H14" s="24"/>
      <c r="I14" s="47">
        <f>IF(G14&gt;=Sheet1!$B$26,Sheet1!$C$26,IF('Skupinske akcije'!G14&gt;=Sheet1!$B$27,Sheet1!$C$27,0))</f>
        <v>0</v>
      </c>
      <c r="J14" s="47">
        <f t="shared" si="0"/>
        <v>0</v>
      </c>
      <c r="K14" s="47">
        <f>IF(G14&gt;=Sheet1!$B$26,Sheet1!$D$26,IF('Skupinske akcije'!G14&gt;=Sheet1!$B$27,Sheet1!$D$27,0))</f>
        <v>0</v>
      </c>
      <c r="L14" s="26"/>
      <c r="M14" s="6"/>
      <c r="N14" s="7"/>
    </row>
    <row r="15" spans="1:14">
      <c r="A15" s="7"/>
      <c r="B15" s="6"/>
      <c r="C15" s="27"/>
      <c r="D15" s="24"/>
      <c r="E15" s="24"/>
      <c r="F15" s="24"/>
      <c r="G15" s="24"/>
      <c r="H15" s="24"/>
      <c r="I15" s="47">
        <f>IF(G15&gt;=Sheet1!$B$26,Sheet1!$C$26,IF('Skupinske akcije'!G15&gt;=Sheet1!$B$27,Sheet1!$C$27,0))</f>
        <v>0</v>
      </c>
      <c r="J15" s="47">
        <f t="shared" si="0"/>
        <v>0</v>
      </c>
      <c r="K15" s="47">
        <f>IF(G15&gt;=Sheet1!$B$26,Sheet1!$D$26,IF('Skupinske akcije'!G15&gt;=Sheet1!$B$27,Sheet1!$D$27,0))</f>
        <v>0</v>
      </c>
      <c r="L15" s="26"/>
      <c r="M15" s="6"/>
      <c r="N15" s="7"/>
    </row>
    <row r="16" spans="1:14">
      <c r="A16" s="7"/>
      <c r="B16" s="6"/>
      <c r="C16" s="27"/>
      <c r="D16" s="24"/>
      <c r="E16" s="24"/>
      <c r="F16" s="24"/>
      <c r="G16" s="24"/>
      <c r="H16" s="24"/>
      <c r="I16" s="47">
        <f>IF(G16&gt;=Sheet1!$B$26,Sheet1!$C$26,IF('Skupinske akcije'!G16&gt;=Sheet1!$B$27,Sheet1!$C$27,0))</f>
        <v>0</v>
      </c>
      <c r="J16" s="47">
        <f t="shared" si="0"/>
        <v>0</v>
      </c>
      <c r="K16" s="47">
        <f>IF(G16&gt;=Sheet1!$B$26,Sheet1!$D$26,IF('Skupinske akcije'!G16&gt;=Sheet1!$B$27,Sheet1!$D$27,0))</f>
        <v>0</v>
      </c>
      <c r="L16" s="26"/>
      <c r="M16" s="6"/>
      <c r="N16" s="7"/>
    </row>
    <row r="17" spans="1:14">
      <c r="A17" s="7"/>
      <c r="B17" s="6"/>
      <c r="C17" s="27"/>
      <c r="D17" s="24"/>
      <c r="E17" s="24"/>
      <c r="F17" s="24"/>
      <c r="G17" s="24"/>
      <c r="H17" s="24"/>
      <c r="I17" s="47">
        <f>IF(G17&gt;=Sheet1!$B$26,Sheet1!$C$26,IF('Skupinske akcije'!G17&gt;=Sheet1!$B$27,Sheet1!$C$27,0))</f>
        <v>0</v>
      </c>
      <c r="J17" s="47">
        <f t="shared" si="0"/>
        <v>0</v>
      </c>
      <c r="K17" s="47">
        <f>IF(G17&gt;=Sheet1!$B$26,Sheet1!$D$26,IF('Skupinske akcije'!G17&gt;=Sheet1!$B$27,Sheet1!$D$27,0))</f>
        <v>0</v>
      </c>
      <c r="L17" s="26"/>
      <c r="M17" s="6"/>
      <c r="N17" s="7"/>
    </row>
    <row r="18" spans="1:14">
      <c r="A18" s="7"/>
      <c r="B18" s="6"/>
      <c r="C18" s="27"/>
      <c r="D18" s="24"/>
      <c r="E18" s="24"/>
      <c r="F18" s="24"/>
      <c r="G18" s="24"/>
      <c r="H18" s="24"/>
      <c r="I18" s="47">
        <f>IF(G18&gt;=Sheet1!$B$26,Sheet1!$C$26,IF('Skupinske akcije'!G18&gt;=Sheet1!$B$27,Sheet1!$C$27,0))</f>
        <v>0</v>
      </c>
      <c r="J18" s="47">
        <f t="shared" si="0"/>
        <v>0</v>
      </c>
      <c r="K18" s="47">
        <f>IF(G18&gt;=Sheet1!$B$26,Sheet1!$D$26,IF('Skupinske akcije'!G18&gt;=Sheet1!$B$27,Sheet1!$D$27,0))</f>
        <v>0</v>
      </c>
      <c r="L18" s="26"/>
      <c r="M18" s="6"/>
      <c r="N18" s="7"/>
    </row>
    <row r="19" spans="1:14">
      <c r="A19" s="7"/>
      <c r="B19" s="6"/>
      <c r="C19" s="27"/>
      <c r="D19" s="24"/>
      <c r="E19" s="24"/>
      <c r="F19" s="24"/>
      <c r="G19" s="24"/>
      <c r="H19" s="24"/>
      <c r="I19" s="47">
        <f>IF(G19&gt;=Sheet1!$B$26,Sheet1!$C$26,IF('Skupinske akcije'!G19&gt;=Sheet1!$B$27,Sheet1!$C$27,0))</f>
        <v>0</v>
      </c>
      <c r="J19" s="47">
        <f t="shared" si="0"/>
        <v>0</v>
      </c>
      <c r="K19" s="47">
        <f>IF(G19&gt;=Sheet1!$B$26,Sheet1!$D$26,IF('Skupinske akcije'!G19&gt;=Sheet1!$B$27,Sheet1!$D$27,0))</f>
        <v>0</v>
      </c>
      <c r="L19" s="26"/>
      <c r="M19" s="6"/>
      <c r="N19" s="7"/>
    </row>
    <row r="20" spans="1:14">
      <c r="A20" s="7"/>
      <c r="B20" s="6"/>
      <c r="C20" s="27"/>
      <c r="D20" s="24"/>
      <c r="E20" s="24"/>
      <c r="F20" s="24"/>
      <c r="G20" s="24"/>
      <c r="H20" s="24"/>
      <c r="I20" s="47">
        <f>IF(G20&gt;=Sheet1!$B$26,Sheet1!$C$26,IF('Skupinske akcije'!G20&gt;=Sheet1!$B$27,Sheet1!$C$27,0))</f>
        <v>0</v>
      </c>
      <c r="J20" s="47">
        <f t="shared" si="0"/>
        <v>0</v>
      </c>
      <c r="K20" s="47">
        <f>IF(G20&gt;=Sheet1!$B$26,Sheet1!$D$26,IF('Skupinske akcije'!G20&gt;=Sheet1!$B$27,Sheet1!$D$27,0))</f>
        <v>0</v>
      </c>
      <c r="L20" s="26"/>
      <c r="M20" s="6"/>
      <c r="N20" s="7"/>
    </row>
    <row r="21" spans="1:14">
      <c r="A21" s="7"/>
      <c r="B21" s="6"/>
      <c r="C21" s="27"/>
      <c r="D21" s="24"/>
      <c r="E21" s="24"/>
      <c r="F21" s="24"/>
      <c r="G21" s="24"/>
      <c r="H21" s="24"/>
      <c r="I21" s="47">
        <f>IF(G21&gt;=Sheet1!$B$26,Sheet1!$C$26,IF('Skupinske akcije'!G21&gt;=Sheet1!$B$27,Sheet1!$C$27,0))</f>
        <v>0</v>
      </c>
      <c r="J21" s="47">
        <f t="shared" si="0"/>
        <v>0</v>
      </c>
      <c r="K21" s="47">
        <f>IF(G21&gt;=Sheet1!$B$26,Sheet1!$D$26,IF('Skupinske akcije'!G21&gt;=Sheet1!$B$27,Sheet1!$D$27,0))</f>
        <v>0</v>
      </c>
      <c r="L21" s="26"/>
      <c r="M21" s="6"/>
      <c r="N21" s="7"/>
    </row>
    <row r="22" spans="1:14">
      <c r="A22" s="7"/>
      <c r="B22" s="6"/>
      <c r="C22" s="27"/>
      <c r="D22" s="24"/>
      <c r="E22" s="24"/>
      <c r="F22" s="24"/>
      <c r="G22" s="24"/>
      <c r="H22" s="24"/>
      <c r="I22" s="47">
        <f>IF(G22&gt;=Sheet1!$B$26,Sheet1!$C$26,IF('Skupinske akcije'!G22&gt;=Sheet1!$B$27,Sheet1!$C$27,0))</f>
        <v>0</v>
      </c>
      <c r="J22" s="47">
        <f t="shared" si="0"/>
        <v>0</v>
      </c>
      <c r="K22" s="47">
        <f>IF(G22&gt;=Sheet1!$B$26,Sheet1!$D$26,IF('Skupinske akcije'!G22&gt;=Sheet1!$B$27,Sheet1!$D$27,0))</f>
        <v>0</v>
      </c>
      <c r="L22" s="26"/>
      <c r="M22" s="6"/>
      <c r="N22" s="7"/>
    </row>
    <row r="23" spans="1:14">
      <c r="A23" s="7"/>
      <c r="B23" s="6"/>
      <c r="C23" s="27"/>
      <c r="D23" s="24"/>
      <c r="E23" s="24"/>
      <c r="F23" s="24"/>
      <c r="G23" s="24"/>
      <c r="H23" s="24"/>
      <c r="I23" s="47">
        <f>IF(G23&gt;=Sheet1!$B$26,Sheet1!$C$26,IF('Skupinske akcije'!G23&gt;=Sheet1!$B$27,Sheet1!$C$27,0))</f>
        <v>0</v>
      </c>
      <c r="J23" s="47">
        <f t="shared" si="0"/>
        <v>0</v>
      </c>
      <c r="K23" s="47">
        <f>IF(G23&gt;=Sheet1!$B$26,Sheet1!$D$26,IF('Skupinske akcije'!G23&gt;=Sheet1!$B$27,Sheet1!$D$27,0))</f>
        <v>0</v>
      </c>
      <c r="L23" s="26"/>
      <c r="M23" s="6"/>
      <c r="N23" s="7"/>
    </row>
    <row r="24" spans="1:14">
      <c r="A24" s="7"/>
      <c r="B24" s="6"/>
      <c r="C24" s="27"/>
      <c r="D24" s="24"/>
      <c r="E24" s="24"/>
      <c r="F24" s="24"/>
      <c r="G24" s="24"/>
      <c r="H24" s="24"/>
      <c r="I24" s="47">
        <f>IF(G24&gt;=Sheet1!$B$26,Sheet1!$C$26,IF('Skupinske akcije'!G24&gt;=Sheet1!$B$27,Sheet1!$C$27,0))</f>
        <v>0</v>
      </c>
      <c r="J24" s="47">
        <f t="shared" si="0"/>
        <v>0</v>
      </c>
      <c r="K24" s="47">
        <f>IF(G24&gt;=Sheet1!$B$26,Sheet1!$D$26,IF('Skupinske akcije'!G24&gt;=Sheet1!$B$27,Sheet1!$D$27,0))</f>
        <v>0</v>
      </c>
      <c r="L24" s="26"/>
      <c r="M24" s="6"/>
      <c r="N24" s="7"/>
    </row>
    <row r="25" spans="1:14">
      <c r="A25" s="7"/>
      <c r="B25" s="6"/>
      <c r="C25" s="27"/>
      <c r="D25" s="24"/>
      <c r="E25" s="24"/>
      <c r="F25" s="24"/>
      <c r="G25" s="24"/>
      <c r="H25" s="24"/>
      <c r="I25" s="47">
        <f>IF(G25&gt;=Sheet1!$B$26,Sheet1!$C$26,IF('Skupinske akcije'!G25&gt;=Sheet1!$B$27,Sheet1!$C$27,0))</f>
        <v>0</v>
      </c>
      <c r="J25" s="47">
        <f t="shared" si="0"/>
        <v>0</v>
      </c>
      <c r="K25" s="47">
        <f>IF(G25&gt;=Sheet1!$B$26,Sheet1!$D$26,IF('Skupinske akcije'!G25&gt;=Sheet1!$B$27,Sheet1!$D$27,0))</f>
        <v>0</v>
      </c>
      <c r="L25" s="26"/>
      <c r="M25" s="6"/>
      <c r="N25" s="7"/>
    </row>
    <row r="26" spans="1:14">
      <c r="A26" s="7"/>
      <c r="B26" s="6"/>
      <c r="C26" s="27"/>
      <c r="D26" s="24"/>
      <c r="E26" s="24"/>
      <c r="F26" s="24"/>
      <c r="G26" s="24"/>
      <c r="H26" s="24"/>
      <c r="I26" s="47">
        <f>IF(G26&gt;=Sheet1!$B$26,Sheet1!$C$26,IF('Skupinske akcije'!G26&gt;=Sheet1!$B$27,Sheet1!$C$27,0))</f>
        <v>0</v>
      </c>
      <c r="J26" s="47">
        <f t="shared" si="0"/>
        <v>0</v>
      </c>
      <c r="K26" s="47">
        <f>IF(G26&gt;=Sheet1!$B$26,Sheet1!$D$26,IF('Skupinske akcije'!G26&gt;=Sheet1!$B$27,Sheet1!$D$27,0))</f>
        <v>0</v>
      </c>
      <c r="L26" s="26"/>
      <c r="M26" s="6"/>
      <c r="N26" s="7"/>
    </row>
    <row r="27" spans="1:14">
      <c r="A27" s="7"/>
      <c r="B27" s="6"/>
      <c r="C27" s="27"/>
      <c r="D27" s="24"/>
      <c r="E27" s="24"/>
      <c r="F27" s="24"/>
      <c r="G27" s="24"/>
      <c r="H27" s="24"/>
      <c r="I27" s="47">
        <f>IF(G27&gt;=Sheet1!$B$26,Sheet1!$C$26,IF('Skupinske akcije'!G27&gt;=Sheet1!$B$27,Sheet1!$C$27,0))</f>
        <v>0</v>
      </c>
      <c r="J27" s="47">
        <f t="shared" si="0"/>
        <v>0</v>
      </c>
      <c r="K27" s="47">
        <f>IF(G27&gt;=Sheet1!$B$26,Sheet1!$D$26,IF('Skupinske akcije'!G27&gt;=Sheet1!$B$27,Sheet1!$D$27,0))</f>
        <v>0</v>
      </c>
      <c r="L27" s="26"/>
      <c r="M27" s="6"/>
      <c r="N27" s="7"/>
    </row>
    <row r="28" spans="1:14">
      <c r="A28" s="7"/>
      <c r="B28" s="6"/>
      <c r="C28" s="27"/>
      <c r="D28" s="24"/>
      <c r="E28" s="24"/>
      <c r="F28" s="24"/>
      <c r="G28" s="24"/>
      <c r="H28" s="24"/>
      <c r="I28" s="47">
        <f>IF(G28&gt;=Sheet1!$B$26,Sheet1!$C$26,IF('Skupinske akcije'!G28&gt;=Sheet1!$B$27,Sheet1!$C$27,0))</f>
        <v>0</v>
      </c>
      <c r="J28" s="47">
        <f t="shared" si="0"/>
        <v>0</v>
      </c>
      <c r="K28" s="47">
        <f>IF(G28&gt;=Sheet1!$B$26,Sheet1!$D$26,IF('Skupinske akcije'!G28&gt;=Sheet1!$B$27,Sheet1!$D$27,0))</f>
        <v>0</v>
      </c>
      <c r="L28" s="26"/>
      <c r="M28" s="6"/>
      <c r="N28" s="7"/>
    </row>
    <row r="29" spans="1:14">
      <c r="A29" s="7"/>
      <c r="B29" s="6"/>
      <c r="C29" s="27"/>
      <c r="D29" s="24"/>
      <c r="E29" s="24"/>
      <c r="F29" s="24"/>
      <c r="G29" s="24"/>
      <c r="H29" s="24"/>
      <c r="I29" s="47">
        <f>IF(G29&gt;=Sheet1!$B$26,Sheet1!$C$26,IF('Skupinske akcije'!G29&gt;=Sheet1!$B$27,Sheet1!$C$27,0))</f>
        <v>0</v>
      </c>
      <c r="J29" s="47">
        <f t="shared" si="0"/>
        <v>0</v>
      </c>
      <c r="K29" s="47">
        <f>IF(G29&gt;=Sheet1!$B$26,Sheet1!$D$26,IF('Skupinske akcije'!G29&gt;=Sheet1!$B$27,Sheet1!$D$27,0))</f>
        <v>0</v>
      </c>
      <c r="L29" s="26"/>
      <c r="M29" s="6"/>
      <c r="N29" s="7"/>
    </row>
    <row r="30" spans="1:14">
      <c r="A30" s="7"/>
      <c r="B30" s="6"/>
      <c r="C30" s="27"/>
      <c r="D30" s="24"/>
      <c r="E30" s="24"/>
      <c r="F30" s="24"/>
      <c r="G30" s="24"/>
      <c r="H30" s="24"/>
      <c r="I30" s="47">
        <f>IF(G30&gt;=Sheet1!$B$26,Sheet1!$C$26,IF('Skupinske akcije'!G30&gt;=Sheet1!$B$27,Sheet1!$C$27,0))</f>
        <v>0</v>
      </c>
      <c r="J30" s="47">
        <f t="shared" si="0"/>
        <v>0</v>
      </c>
      <c r="K30" s="47">
        <f>IF(G30&gt;=Sheet1!$B$26,Sheet1!$D$26,IF('Skupinske akcije'!G30&gt;=Sheet1!$B$27,Sheet1!$D$27,0))</f>
        <v>0</v>
      </c>
      <c r="L30" s="26"/>
      <c r="M30" s="6"/>
      <c r="N30" s="7"/>
    </row>
    <row r="31" spans="1:14">
      <c r="A31" s="7"/>
      <c r="B31" s="6"/>
      <c r="C31" s="27"/>
      <c r="D31" s="24"/>
      <c r="E31" s="24"/>
      <c r="F31" s="24"/>
      <c r="G31" s="24"/>
      <c r="H31" s="24"/>
      <c r="I31" s="47">
        <f>IF(G31&gt;=Sheet1!$B$26,Sheet1!$C$26,IF('Skupinske akcije'!G31&gt;=Sheet1!$B$27,Sheet1!$C$27,0))</f>
        <v>0</v>
      </c>
      <c r="J31" s="47">
        <f t="shared" si="0"/>
        <v>0</v>
      </c>
      <c r="K31" s="47">
        <f>IF(G31&gt;=Sheet1!$B$26,Sheet1!$D$26,IF('Skupinske akcije'!G31&gt;=Sheet1!$B$27,Sheet1!$D$27,0))</f>
        <v>0</v>
      </c>
      <c r="L31" s="26"/>
      <c r="M31" s="6"/>
      <c r="N31" s="7"/>
    </row>
    <row r="32" spans="1:14">
      <c r="A32" s="7"/>
      <c r="B32" s="6"/>
      <c r="C32" s="27"/>
      <c r="D32" s="24"/>
      <c r="E32" s="24"/>
      <c r="F32" s="24"/>
      <c r="G32" s="24"/>
      <c r="H32" s="24"/>
      <c r="I32" s="47">
        <f>IF(G32&gt;=Sheet1!$B$26,Sheet1!$C$26,IF('Skupinske akcije'!G32&gt;=Sheet1!$B$27,Sheet1!$C$27,0))</f>
        <v>0</v>
      </c>
      <c r="J32" s="47">
        <f t="shared" si="0"/>
        <v>0</v>
      </c>
      <c r="K32" s="47">
        <f>IF(G32&gt;=Sheet1!$B$26,Sheet1!$D$26,IF('Skupinske akcije'!G32&gt;=Sheet1!$B$27,Sheet1!$D$27,0))</f>
        <v>0</v>
      </c>
      <c r="L32" s="26"/>
      <c r="M32" s="6"/>
      <c r="N32" s="7"/>
    </row>
    <row r="33" spans="1:14">
      <c r="A33" s="7"/>
      <c r="B33" s="6"/>
      <c r="C33" s="27"/>
      <c r="D33" s="24"/>
      <c r="E33" s="24"/>
      <c r="F33" s="24"/>
      <c r="G33" s="24"/>
      <c r="H33" s="24"/>
      <c r="I33" s="47">
        <f>IF(G33&gt;=Sheet1!$B$26,Sheet1!$C$26,IF('Skupinske akcije'!G33&gt;=Sheet1!$B$27,Sheet1!$C$27,0))</f>
        <v>0</v>
      </c>
      <c r="J33" s="47">
        <f t="shared" si="0"/>
        <v>0</v>
      </c>
      <c r="K33" s="47">
        <f>IF(G33&gt;=Sheet1!$B$26,Sheet1!$D$26,IF('Skupinske akcije'!G33&gt;=Sheet1!$B$27,Sheet1!$D$27,0))</f>
        <v>0</v>
      </c>
      <c r="L33" s="26"/>
      <c r="M33" s="6"/>
      <c r="N33" s="7"/>
    </row>
    <row r="34" spans="1:14">
      <c r="A34" s="7"/>
      <c r="B34" s="6"/>
      <c r="C34" s="27"/>
      <c r="D34" s="24"/>
      <c r="E34" s="24"/>
      <c r="F34" s="24"/>
      <c r="G34" s="24"/>
      <c r="H34" s="24"/>
      <c r="I34" s="47">
        <f>IF(G34&gt;=Sheet1!$B$26,Sheet1!$C$26,IF('Skupinske akcije'!G34&gt;=Sheet1!$B$27,Sheet1!$C$27,0))</f>
        <v>0</v>
      </c>
      <c r="J34" s="47">
        <f t="shared" si="0"/>
        <v>0</v>
      </c>
      <c r="K34" s="47">
        <f>IF(G34&gt;=Sheet1!$B$26,Sheet1!$D$26,IF('Skupinske akcije'!G34&gt;=Sheet1!$B$27,Sheet1!$D$27,0))</f>
        <v>0</v>
      </c>
      <c r="L34" s="26"/>
      <c r="M34" s="6"/>
      <c r="N34" s="7"/>
    </row>
    <row r="35" spans="1:14">
      <c r="A35" s="7"/>
      <c r="B35" s="6"/>
      <c r="C35" s="27"/>
      <c r="D35" s="24"/>
      <c r="E35" s="24"/>
      <c r="F35" s="24"/>
      <c r="G35" s="24"/>
      <c r="H35" s="24"/>
      <c r="I35" s="47">
        <f>IF(G35&gt;=Sheet1!$B$26,Sheet1!$C$26,IF('Skupinske akcije'!G35&gt;=Sheet1!$B$27,Sheet1!$C$27,0))</f>
        <v>0</v>
      </c>
      <c r="J35" s="47">
        <f t="shared" si="0"/>
        <v>0</v>
      </c>
      <c r="K35" s="47">
        <f>IF(G35&gt;=Sheet1!$B$26,Sheet1!$D$26,IF('Skupinske akcije'!G35&gt;=Sheet1!$B$27,Sheet1!$D$27,0))</f>
        <v>0</v>
      </c>
      <c r="L35" s="26"/>
      <c r="M35" s="6"/>
      <c r="N35" s="7"/>
    </row>
    <row r="36" spans="1:14">
      <c r="A36" s="7"/>
      <c r="B36" s="6"/>
      <c r="C36" s="27"/>
      <c r="D36" s="24"/>
      <c r="E36" s="24"/>
      <c r="F36" s="24"/>
      <c r="G36" s="24"/>
      <c r="H36" s="24"/>
      <c r="I36" s="47">
        <f>IF(G36&gt;=Sheet1!$B$26,Sheet1!$C$26,IF('Skupinske akcije'!G36&gt;=Sheet1!$B$27,Sheet1!$C$27,0))</f>
        <v>0</v>
      </c>
      <c r="J36" s="47">
        <f t="shared" si="0"/>
        <v>0</v>
      </c>
      <c r="K36" s="47">
        <f>IF(G36&gt;=Sheet1!$B$26,Sheet1!$D$26,IF('Skupinske akcije'!G36&gt;=Sheet1!$B$27,Sheet1!$D$27,0))</f>
        <v>0</v>
      </c>
      <c r="L36" s="26"/>
      <c r="M36" s="6"/>
      <c r="N36" s="7"/>
    </row>
    <row r="37" spans="1:14">
      <c r="A37" s="7"/>
      <c r="B37" s="6"/>
      <c r="C37" s="27"/>
      <c r="D37" s="24"/>
      <c r="E37" s="24"/>
      <c r="F37" s="24"/>
      <c r="G37" s="24"/>
      <c r="H37" s="24"/>
      <c r="I37" s="47">
        <f>IF(G37&gt;=Sheet1!$B$26,Sheet1!$C$26,IF('Skupinske akcije'!G37&gt;=Sheet1!$B$27,Sheet1!$C$27,0))</f>
        <v>0</v>
      </c>
      <c r="J37" s="47">
        <f t="shared" si="0"/>
        <v>0</v>
      </c>
      <c r="K37" s="47">
        <f>IF(G37&gt;=Sheet1!$B$26,Sheet1!$D$26,IF('Skupinske akcije'!G37&gt;=Sheet1!$B$27,Sheet1!$D$27,0))</f>
        <v>0</v>
      </c>
      <c r="L37" s="26"/>
      <c r="M37" s="6"/>
      <c r="N37" s="7"/>
    </row>
    <row r="38" spans="1:14">
      <c r="A38" s="7"/>
      <c r="B38" s="6"/>
      <c r="C38" s="27"/>
      <c r="D38" s="24"/>
      <c r="E38" s="24"/>
      <c r="F38" s="24"/>
      <c r="G38" s="24"/>
      <c r="H38" s="24"/>
      <c r="I38" s="47">
        <f>IF(G38&gt;=Sheet1!$B$26,Sheet1!$C$26,IF('Skupinske akcije'!G38&gt;=Sheet1!$B$27,Sheet1!$C$27,0))</f>
        <v>0</v>
      </c>
      <c r="J38" s="47">
        <f t="shared" si="0"/>
        <v>0</v>
      </c>
      <c r="K38" s="47">
        <f>IF(G38&gt;=Sheet1!$B$26,Sheet1!$D$26,IF('Skupinske akcije'!G38&gt;=Sheet1!$B$27,Sheet1!$D$27,0))</f>
        <v>0</v>
      </c>
      <c r="L38" s="26"/>
      <c r="M38" s="6"/>
      <c r="N38" s="7"/>
    </row>
    <row r="39" spans="1:14">
      <c r="A39" s="7"/>
      <c r="B39" s="6"/>
      <c r="C39" s="27"/>
      <c r="D39" s="24"/>
      <c r="E39" s="24"/>
      <c r="F39" s="24"/>
      <c r="G39" s="24"/>
      <c r="H39" s="24"/>
      <c r="I39" s="47">
        <f>IF(G39&gt;=Sheet1!$B$26,Sheet1!$C$26,IF('Skupinske akcije'!G39&gt;=Sheet1!$B$27,Sheet1!$C$27,0))</f>
        <v>0</v>
      </c>
      <c r="J39" s="47">
        <f t="shared" si="0"/>
        <v>0</v>
      </c>
      <c r="K39" s="47">
        <f>IF(G39&gt;=Sheet1!$B$26,Sheet1!$D$26,IF('Skupinske akcije'!G39&gt;=Sheet1!$B$27,Sheet1!$D$27,0))</f>
        <v>0</v>
      </c>
      <c r="L39" s="26"/>
      <c r="M39" s="6"/>
      <c r="N39" s="7"/>
    </row>
    <row r="40" spans="1:14">
      <c r="A40" s="7"/>
      <c r="B40" s="6"/>
      <c r="C40" s="27"/>
      <c r="D40" s="24"/>
      <c r="E40" s="24"/>
      <c r="F40" s="24"/>
      <c r="G40" s="24"/>
      <c r="H40" s="24"/>
      <c r="I40" s="47">
        <f>IF(G40&gt;=Sheet1!$B$26,Sheet1!$C$26,IF('Skupinske akcije'!G40&gt;=Sheet1!$B$27,Sheet1!$C$27,0))</f>
        <v>0</v>
      </c>
      <c r="J40" s="47">
        <f t="shared" si="0"/>
        <v>0</v>
      </c>
      <c r="K40" s="47">
        <f>IF(G40&gt;=Sheet1!$B$26,Sheet1!$D$26,IF('Skupinske akcije'!G40&gt;=Sheet1!$B$27,Sheet1!$D$27,0))</f>
        <v>0</v>
      </c>
      <c r="L40" s="26"/>
      <c r="M40" s="6"/>
      <c r="N40" s="7"/>
    </row>
    <row r="41" spans="1:14">
      <c r="A41" s="7"/>
      <c r="B41" s="6"/>
      <c r="C41" s="27"/>
      <c r="D41" s="24"/>
      <c r="E41" s="24"/>
      <c r="F41" s="24"/>
      <c r="G41" s="24"/>
      <c r="H41" s="24"/>
      <c r="I41" s="47">
        <f>IF(G41&gt;=Sheet1!$B$26,Sheet1!$C$26,IF('Skupinske akcije'!G41&gt;=Sheet1!$B$27,Sheet1!$C$27,0))</f>
        <v>0</v>
      </c>
      <c r="J41" s="47">
        <f t="shared" si="0"/>
        <v>0</v>
      </c>
      <c r="K41" s="47">
        <f>IF(G41&gt;=Sheet1!$B$26,Sheet1!$D$26,IF('Skupinske akcije'!G41&gt;=Sheet1!$B$27,Sheet1!$D$27,0))</f>
        <v>0</v>
      </c>
      <c r="L41" s="26"/>
      <c r="M41" s="6"/>
      <c r="N41" s="7"/>
    </row>
    <row r="42" spans="1:14">
      <c r="A42" s="7"/>
      <c r="B42" s="6"/>
      <c r="C42" s="27"/>
      <c r="D42" s="24"/>
      <c r="E42" s="24"/>
      <c r="F42" s="24"/>
      <c r="G42" s="24"/>
      <c r="H42" s="24"/>
      <c r="I42" s="47">
        <f>IF(G42&gt;=Sheet1!$B$26,Sheet1!$C$26,IF('Skupinske akcije'!G42&gt;=Sheet1!$B$27,Sheet1!$C$27,0))</f>
        <v>0</v>
      </c>
      <c r="J42" s="47">
        <f t="shared" si="0"/>
        <v>0</v>
      </c>
      <c r="K42" s="47">
        <f>IF(G42&gt;=Sheet1!$B$26,Sheet1!$D$26,IF('Skupinske akcije'!G42&gt;=Sheet1!$B$27,Sheet1!$D$27,0))</f>
        <v>0</v>
      </c>
      <c r="L42" s="26"/>
      <c r="M42" s="6"/>
      <c r="N42" s="7"/>
    </row>
    <row r="43" spans="1:14">
      <c r="A43" s="7"/>
      <c r="B43" s="6"/>
      <c r="C43" s="27"/>
      <c r="D43" s="24"/>
      <c r="E43" s="24"/>
      <c r="F43" s="24"/>
      <c r="G43" s="24"/>
      <c r="H43" s="24"/>
      <c r="I43" s="47">
        <f>IF(G43&gt;=Sheet1!$B$26,Sheet1!$C$26,IF('Skupinske akcije'!G43&gt;=Sheet1!$B$27,Sheet1!$C$27,0))</f>
        <v>0</v>
      </c>
      <c r="J43" s="47">
        <f t="shared" si="0"/>
        <v>0</v>
      </c>
      <c r="K43" s="47">
        <f>IF(G43&gt;=Sheet1!$B$26,Sheet1!$D$26,IF('Skupinske akcije'!G43&gt;=Sheet1!$B$27,Sheet1!$D$27,0))</f>
        <v>0</v>
      </c>
      <c r="L43" s="26"/>
      <c r="M43" s="6"/>
      <c r="N43" s="7"/>
    </row>
    <row r="44" spans="1:14">
      <c r="A44" s="7"/>
      <c r="B44" s="6"/>
      <c r="C44" s="27"/>
      <c r="D44" s="24"/>
      <c r="E44" s="24"/>
      <c r="F44" s="24"/>
      <c r="G44" s="24"/>
      <c r="H44" s="24"/>
      <c r="I44" s="47">
        <f>IF(G44&gt;=Sheet1!$B$26,Sheet1!$C$26,IF('Skupinske akcije'!G44&gt;=Sheet1!$B$27,Sheet1!$C$27,0))</f>
        <v>0</v>
      </c>
      <c r="J44" s="47">
        <f t="shared" si="0"/>
        <v>0</v>
      </c>
      <c r="K44" s="47">
        <f>IF(G44&gt;=Sheet1!$B$26,Sheet1!$D$26,IF('Skupinske akcije'!G44&gt;=Sheet1!$B$27,Sheet1!$D$27,0))</f>
        <v>0</v>
      </c>
      <c r="L44" s="26"/>
      <c r="M44" s="6"/>
      <c r="N44" s="7"/>
    </row>
    <row r="45" spans="1:14">
      <c r="A45" s="7"/>
      <c r="B45" s="6"/>
      <c r="C45" s="27"/>
      <c r="D45" s="24"/>
      <c r="E45" s="24"/>
      <c r="F45" s="24"/>
      <c r="G45" s="24"/>
      <c r="H45" s="24"/>
      <c r="I45" s="47">
        <f>IF(G45&gt;=Sheet1!$B$26,Sheet1!$C$26,IF('Skupinske akcije'!G45&gt;=Sheet1!$B$27,Sheet1!$C$27,0))</f>
        <v>0</v>
      </c>
      <c r="J45" s="47">
        <f t="shared" si="0"/>
        <v>0</v>
      </c>
      <c r="K45" s="47">
        <f>IF(G45&gt;=Sheet1!$B$26,Sheet1!$D$26,IF('Skupinske akcije'!G45&gt;=Sheet1!$B$27,Sheet1!$D$27,0))</f>
        <v>0</v>
      </c>
      <c r="L45" s="26"/>
      <c r="M45" s="6"/>
      <c r="N45" s="7"/>
    </row>
    <row r="46" spans="1:14">
      <c r="A46" s="7"/>
      <c r="B46" s="6"/>
      <c r="C46" s="27"/>
      <c r="D46" s="24"/>
      <c r="E46" s="24"/>
      <c r="F46" s="24"/>
      <c r="G46" s="24"/>
      <c r="H46" s="24"/>
      <c r="I46" s="47">
        <f>IF(G46&gt;=Sheet1!$B$26,Sheet1!$C$26,IF('Skupinske akcije'!G46&gt;=Sheet1!$B$27,Sheet1!$C$27,0))</f>
        <v>0</v>
      </c>
      <c r="J46" s="47">
        <f t="shared" si="0"/>
        <v>0</v>
      </c>
      <c r="K46" s="47">
        <f>IF(G46&gt;=Sheet1!$B$26,Sheet1!$D$26,IF('Skupinske akcije'!G46&gt;=Sheet1!$B$27,Sheet1!$D$27,0))</f>
        <v>0</v>
      </c>
      <c r="L46" s="26"/>
      <c r="M46" s="6"/>
      <c r="N46" s="7"/>
    </row>
    <row r="47" spans="1:14">
      <c r="A47" s="7"/>
      <c r="B47" s="6"/>
      <c r="C47" s="27"/>
      <c r="D47" s="24"/>
      <c r="E47" s="24"/>
      <c r="F47" s="24"/>
      <c r="G47" s="24"/>
      <c r="H47" s="24"/>
      <c r="I47" s="47">
        <f>IF(G47&gt;=Sheet1!$B$26,Sheet1!$C$26,IF('Skupinske akcije'!G47&gt;=Sheet1!$B$27,Sheet1!$C$27,0))</f>
        <v>0</v>
      </c>
      <c r="J47" s="47">
        <f t="shared" si="0"/>
        <v>0</v>
      </c>
      <c r="K47" s="47">
        <f>IF(G47&gt;=Sheet1!$B$26,Sheet1!$D$26,IF('Skupinske akcije'!G47&gt;=Sheet1!$B$27,Sheet1!$D$27,0))</f>
        <v>0</v>
      </c>
      <c r="L47" s="26"/>
      <c r="M47" s="6"/>
      <c r="N47" s="7"/>
    </row>
    <row r="48" spans="1:14">
      <c r="A48" s="7"/>
      <c r="B48" s="6"/>
      <c r="C48" s="27"/>
      <c r="D48" s="24"/>
      <c r="E48" s="24"/>
      <c r="F48" s="24"/>
      <c r="G48" s="24"/>
      <c r="H48" s="24"/>
      <c r="I48" s="47">
        <f>IF(G48&gt;=Sheet1!$B$26,Sheet1!$C$26,IF('Skupinske akcije'!G48&gt;=Sheet1!$B$27,Sheet1!$C$27,0))</f>
        <v>0</v>
      </c>
      <c r="J48" s="47">
        <f t="shared" si="0"/>
        <v>0</v>
      </c>
      <c r="K48" s="47">
        <f>IF(G48&gt;=Sheet1!$B$26,Sheet1!$D$26,IF('Skupinske akcije'!G48&gt;=Sheet1!$B$27,Sheet1!$D$27,0))</f>
        <v>0</v>
      </c>
      <c r="L48" s="26"/>
      <c r="M48" s="6"/>
      <c r="N48" s="7"/>
    </row>
    <row r="49" spans="1:14">
      <c r="A49" s="7"/>
      <c r="B49" s="6"/>
      <c r="C49" s="27"/>
      <c r="D49" s="24"/>
      <c r="E49" s="24"/>
      <c r="F49" s="24"/>
      <c r="G49" s="24"/>
      <c r="H49" s="24"/>
      <c r="I49" s="47">
        <f>IF(G49&gt;=Sheet1!$B$26,Sheet1!$C$26,IF('Skupinske akcije'!G49&gt;=Sheet1!$B$27,Sheet1!$C$27,0))</f>
        <v>0</v>
      </c>
      <c r="J49" s="47">
        <f t="shared" si="0"/>
        <v>0</v>
      </c>
      <c r="K49" s="47">
        <f>IF(G49&gt;=Sheet1!$B$26,Sheet1!$D$26,IF('Skupinske akcije'!G49&gt;=Sheet1!$B$27,Sheet1!$D$27,0))</f>
        <v>0</v>
      </c>
      <c r="L49" s="26"/>
      <c r="M49" s="6"/>
      <c r="N49" s="7"/>
    </row>
    <row r="50" spans="1:14">
      <c r="A50" s="7"/>
      <c r="B50" s="6"/>
      <c r="C50" s="27"/>
      <c r="D50" s="24"/>
      <c r="E50" s="24"/>
      <c r="F50" s="24"/>
      <c r="G50" s="24"/>
      <c r="H50" s="24"/>
      <c r="I50" s="47">
        <f>IF(G50&gt;=Sheet1!$B$26,Sheet1!$C$26,IF('Skupinske akcije'!G50&gt;=Sheet1!$B$27,Sheet1!$C$27,0))</f>
        <v>0</v>
      </c>
      <c r="J50" s="47">
        <f t="shared" si="0"/>
        <v>0</v>
      </c>
      <c r="K50" s="47">
        <f>IF(G50&gt;=Sheet1!$B$26,Sheet1!$D$26,IF('Skupinske akcije'!G50&gt;=Sheet1!$B$27,Sheet1!$D$27,0))</f>
        <v>0</v>
      </c>
      <c r="L50" s="26"/>
      <c r="M50" s="6"/>
      <c r="N50" s="7"/>
    </row>
    <row r="51" spans="1:14">
      <c r="A51" s="7"/>
      <c r="B51" s="6"/>
      <c r="C51" s="27"/>
      <c r="D51" s="24"/>
      <c r="E51" s="24"/>
      <c r="F51" s="24"/>
      <c r="G51" s="24"/>
      <c r="H51" s="24"/>
      <c r="I51" s="47">
        <f>IF(G51&gt;=Sheet1!$B$26,Sheet1!$C$26,IF('Skupinske akcije'!G51&gt;=Sheet1!$B$27,Sheet1!$C$27,0))</f>
        <v>0</v>
      </c>
      <c r="J51" s="47">
        <f t="shared" si="0"/>
        <v>0</v>
      </c>
      <c r="K51" s="47">
        <f>IF(G51&gt;=Sheet1!$B$26,Sheet1!$D$26,IF('Skupinske akcije'!G51&gt;=Sheet1!$B$27,Sheet1!$D$27,0))</f>
        <v>0</v>
      </c>
      <c r="L51" s="26"/>
      <c r="M51" s="6"/>
      <c r="N51" s="7"/>
    </row>
    <row r="52" spans="1:14">
      <c r="A52" s="7"/>
      <c r="B52" s="6"/>
      <c r="C52" s="27"/>
      <c r="D52" s="24"/>
      <c r="E52" s="24"/>
      <c r="F52" s="24"/>
      <c r="G52" s="24"/>
      <c r="H52" s="24"/>
      <c r="I52" s="47">
        <f>IF(G52&gt;=Sheet1!$B$26,Sheet1!$C$26,IF('Skupinske akcije'!G52&gt;=Sheet1!$B$27,Sheet1!$C$27,0))</f>
        <v>0</v>
      </c>
      <c r="J52" s="47">
        <f t="shared" si="0"/>
        <v>0</v>
      </c>
      <c r="K52" s="47">
        <f>IF(G52&gt;=Sheet1!$B$26,Sheet1!$D$26,IF('Skupinske akcije'!G52&gt;=Sheet1!$B$27,Sheet1!$D$27,0))</f>
        <v>0</v>
      </c>
      <c r="L52" s="26"/>
      <c r="M52" s="6"/>
      <c r="N52" s="7"/>
    </row>
    <row r="53" spans="1:14">
      <c r="A53" s="7"/>
      <c r="B53" s="6"/>
      <c r="C53" s="27"/>
      <c r="D53" s="24"/>
      <c r="E53" s="24"/>
      <c r="F53" s="24"/>
      <c r="G53" s="24"/>
      <c r="H53" s="24"/>
      <c r="I53" s="47">
        <f>IF(G53&gt;=Sheet1!$B$26,Sheet1!$C$26,IF('Skupinske akcije'!G53&gt;=Sheet1!$B$27,Sheet1!$C$27,0))</f>
        <v>0</v>
      </c>
      <c r="J53" s="47">
        <f t="shared" si="0"/>
        <v>0</v>
      </c>
      <c r="K53" s="47">
        <f>IF(G53&gt;=Sheet1!$B$26,Sheet1!$D$26,IF('Skupinske akcije'!G53&gt;=Sheet1!$B$27,Sheet1!$D$27,0))</f>
        <v>0</v>
      </c>
      <c r="L53" s="26"/>
      <c r="M53" s="6"/>
      <c r="N53" s="7"/>
    </row>
    <row r="54" spans="1:14">
      <c r="A54" s="7"/>
      <c r="B54" s="6"/>
      <c r="C54" s="27"/>
      <c r="D54" s="24"/>
      <c r="E54" s="24"/>
      <c r="F54" s="24"/>
      <c r="G54" s="24"/>
      <c r="H54" s="24"/>
      <c r="I54" s="47">
        <f>IF(G54&gt;=Sheet1!$B$26,Sheet1!$C$26,IF('Skupinske akcije'!G54&gt;=Sheet1!$B$27,Sheet1!$C$27,0))</f>
        <v>0</v>
      </c>
      <c r="J54" s="47">
        <f t="shared" si="0"/>
        <v>0</v>
      </c>
      <c r="K54" s="47">
        <f>IF(G54&gt;=Sheet1!$B$26,Sheet1!$D$26,IF('Skupinske akcije'!G54&gt;=Sheet1!$B$27,Sheet1!$D$27,0))</f>
        <v>0</v>
      </c>
      <c r="L54" s="26"/>
      <c r="M54" s="6"/>
      <c r="N54" s="7"/>
    </row>
    <row r="55" spans="1:14">
      <c r="A55" s="7"/>
      <c r="B55" s="6"/>
      <c r="C55" s="27"/>
      <c r="D55" s="24"/>
      <c r="E55" s="24"/>
      <c r="F55" s="24"/>
      <c r="G55" s="24"/>
      <c r="H55" s="24"/>
      <c r="I55" s="47">
        <f>IF(G55&gt;=Sheet1!$B$26,Sheet1!$C$26,IF('Skupinske akcije'!G55&gt;=Sheet1!$B$27,Sheet1!$C$27,0))</f>
        <v>0</v>
      </c>
      <c r="J55" s="47">
        <f t="shared" si="0"/>
        <v>0</v>
      </c>
      <c r="K55" s="47">
        <f>IF(G55&gt;=Sheet1!$B$26,Sheet1!$D$26,IF('Skupinske akcije'!G55&gt;=Sheet1!$B$27,Sheet1!$D$27,0))</f>
        <v>0</v>
      </c>
      <c r="L55" s="26"/>
      <c r="M55" s="6"/>
      <c r="N55" s="7"/>
    </row>
    <row r="56" spans="1:14">
      <c r="A56" s="7"/>
      <c r="B56" s="6"/>
      <c r="C56" s="27"/>
      <c r="D56" s="24"/>
      <c r="E56" s="24"/>
      <c r="F56" s="24"/>
      <c r="G56" s="24"/>
      <c r="H56" s="24"/>
      <c r="I56" s="47">
        <f>IF(G56&gt;=Sheet1!$B$26,Sheet1!$C$26,IF('Skupinske akcije'!G56&gt;=Sheet1!$B$27,Sheet1!$C$27,0))</f>
        <v>0</v>
      </c>
      <c r="J56" s="47">
        <f t="shared" si="0"/>
        <v>0</v>
      </c>
      <c r="K56" s="47">
        <f>IF(G56&gt;=Sheet1!$B$26,Sheet1!$D$26,IF('Skupinske akcije'!G56&gt;=Sheet1!$B$27,Sheet1!$D$27,0))</f>
        <v>0</v>
      </c>
      <c r="L56" s="26"/>
      <c r="M56" s="6"/>
      <c r="N56" s="7"/>
    </row>
    <row r="57" spans="1:14">
      <c r="A57" s="7"/>
      <c r="B57" s="6"/>
      <c r="C57" s="27"/>
      <c r="D57" s="24"/>
      <c r="E57" s="24"/>
      <c r="F57" s="24"/>
      <c r="G57" s="24"/>
      <c r="H57" s="24"/>
      <c r="I57" s="47">
        <f>IF(G57&gt;=Sheet1!$B$26,Sheet1!$C$26,IF('Skupinske akcije'!G57&gt;=Sheet1!$B$27,Sheet1!$C$27,0))</f>
        <v>0</v>
      </c>
      <c r="J57" s="47">
        <f t="shared" si="0"/>
        <v>0</v>
      </c>
      <c r="K57" s="47">
        <f>IF(G57&gt;=Sheet1!$B$26,Sheet1!$D$26,IF('Skupinske akcije'!G57&gt;=Sheet1!$B$27,Sheet1!$D$27,0))</f>
        <v>0</v>
      </c>
      <c r="L57" s="26"/>
      <c r="M57" s="6"/>
      <c r="N57" s="7"/>
    </row>
    <row r="58" spans="1:14">
      <c r="A58" s="7"/>
      <c r="B58" s="6"/>
      <c r="C58" s="27"/>
      <c r="D58" s="24"/>
      <c r="E58" s="24"/>
      <c r="F58" s="24"/>
      <c r="G58" s="24"/>
      <c r="H58" s="24"/>
      <c r="I58" s="47">
        <f>IF(G58&gt;=Sheet1!$B$26,Sheet1!$C$26,IF('Skupinske akcije'!G58&gt;=Sheet1!$B$27,Sheet1!$C$27,0))</f>
        <v>0</v>
      </c>
      <c r="J58" s="47">
        <f t="shared" si="0"/>
        <v>0</v>
      </c>
      <c r="K58" s="47">
        <f>IF(G58&gt;=Sheet1!$B$26,Sheet1!$D$26,IF('Skupinske akcije'!G58&gt;=Sheet1!$B$27,Sheet1!$D$27,0))</f>
        <v>0</v>
      </c>
      <c r="L58" s="26"/>
      <c r="M58" s="6"/>
      <c r="N58" s="7"/>
    </row>
    <row r="59" spans="1:14">
      <c r="A59" s="7"/>
      <c r="B59" s="6"/>
      <c r="C59" s="27"/>
      <c r="D59" s="24"/>
      <c r="E59" s="24"/>
      <c r="F59" s="24"/>
      <c r="G59" s="24"/>
      <c r="H59" s="24"/>
      <c r="I59" s="47">
        <f>IF(G59&gt;=Sheet1!$B$26,Sheet1!$C$26,IF('Skupinske akcije'!G59&gt;=Sheet1!$B$27,Sheet1!$C$27,0))</f>
        <v>0</v>
      </c>
      <c r="J59" s="47">
        <f t="shared" si="0"/>
        <v>0</v>
      </c>
      <c r="K59" s="47">
        <f>IF(G59&gt;=Sheet1!$B$26,Sheet1!$D$26,IF('Skupinske akcije'!G59&gt;=Sheet1!$B$27,Sheet1!$D$27,0))</f>
        <v>0</v>
      </c>
      <c r="L59" s="26"/>
      <c r="M59" s="6"/>
      <c r="N59" s="7"/>
    </row>
    <row r="60" spans="1:14">
      <c r="A60" s="7"/>
      <c r="B60" s="6"/>
      <c r="C60" s="27"/>
      <c r="D60" s="24"/>
      <c r="E60" s="24"/>
      <c r="F60" s="24"/>
      <c r="G60" s="24"/>
      <c r="H60" s="24"/>
      <c r="I60" s="47">
        <f>IF(G60&gt;=Sheet1!$B$26,Sheet1!$C$26,IF('Skupinske akcije'!G60&gt;=Sheet1!$B$27,Sheet1!$C$27,0))</f>
        <v>0</v>
      </c>
      <c r="J60" s="47">
        <f t="shared" si="0"/>
        <v>0</v>
      </c>
      <c r="K60" s="47">
        <f>IF(G60&gt;=Sheet1!$B$26,Sheet1!$D$26,IF('Skupinske akcije'!G60&gt;=Sheet1!$B$27,Sheet1!$D$27,0))</f>
        <v>0</v>
      </c>
      <c r="L60" s="26"/>
      <c r="M60" s="6"/>
      <c r="N60" s="7"/>
    </row>
    <row r="61" spans="1:14">
      <c r="A61" s="7"/>
      <c r="B61" s="6"/>
      <c r="C61" s="27"/>
      <c r="D61" s="24"/>
      <c r="E61" s="24"/>
      <c r="F61" s="24"/>
      <c r="G61" s="24"/>
      <c r="H61" s="24"/>
      <c r="I61" s="47">
        <f>IF(G61&gt;=Sheet1!$B$26,Sheet1!$C$26,IF('Skupinske akcije'!G61&gt;=Sheet1!$B$27,Sheet1!$C$27,0))</f>
        <v>0</v>
      </c>
      <c r="J61" s="47">
        <f t="shared" si="0"/>
        <v>0</v>
      </c>
      <c r="K61" s="47">
        <f>IF(G61&gt;=Sheet1!$B$26,Sheet1!$D$26,IF('Skupinske akcije'!G61&gt;=Sheet1!$B$27,Sheet1!$D$27,0))</f>
        <v>0</v>
      </c>
      <c r="L61" s="26"/>
      <c r="M61" s="6"/>
      <c r="N61" s="7"/>
    </row>
    <row r="62" spans="1:14">
      <c r="A62" s="7"/>
      <c r="B62" s="6"/>
      <c r="C62" s="27"/>
      <c r="D62" s="24"/>
      <c r="E62" s="24"/>
      <c r="F62" s="24"/>
      <c r="G62" s="24"/>
      <c r="H62" s="24"/>
      <c r="I62" s="47">
        <f>IF(G62&gt;=Sheet1!$B$26,Sheet1!$C$26,IF('Skupinske akcije'!G62&gt;=Sheet1!$B$27,Sheet1!$C$27,0))</f>
        <v>0</v>
      </c>
      <c r="J62" s="47">
        <f t="shared" si="0"/>
        <v>0</v>
      </c>
      <c r="K62" s="47">
        <f>IF(G62&gt;=Sheet1!$B$26,Sheet1!$D$26,IF('Skupinske akcije'!G62&gt;=Sheet1!$B$27,Sheet1!$D$27,0))</f>
        <v>0</v>
      </c>
      <c r="L62" s="26"/>
      <c r="M62" s="6"/>
      <c r="N62" s="7"/>
    </row>
    <row r="63" spans="1:14">
      <c r="A63" s="7"/>
      <c r="B63" s="6"/>
      <c r="C63" s="27"/>
      <c r="D63" s="24"/>
      <c r="E63" s="24"/>
      <c r="F63" s="24"/>
      <c r="G63" s="24"/>
      <c r="H63" s="24"/>
      <c r="I63" s="47">
        <f>IF(G63&gt;=Sheet1!$B$26,Sheet1!$C$26,IF('Skupinske akcije'!G63&gt;=Sheet1!$B$27,Sheet1!$C$27,0))</f>
        <v>0</v>
      </c>
      <c r="J63" s="47">
        <f t="shared" si="0"/>
        <v>0</v>
      </c>
      <c r="K63" s="47">
        <f>IF(G63&gt;=Sheet1!$B$26,Sheet1!$D$26,IF('Skupinske akcije'!G63&gt;=Sheet1!$B$27,Sheet1!$D$27,0))</f>
        <v>0</v>
      </c>
      <c r="L63" s="26"/>
      <c r="M63" s="6"/>
      <c r="N63" s="7"/>
    </row>
    <row r="64" spans="1:14">
      <c r="A64" s="7"/>
      <c r="B64" s="6"/>
      <c r="C64" s="27"/>
      <c r="D64" s="24"/>
      <c r="E64" s="24"/>
      <c r="F64" s="24"/>
      <c r="G64" s="24"/>
      <c r="H64" s="24"/>
      <c r="I64" s="47">
        <f>IF(G64&gt;=Sheet1!$B$26,Sheet1!$C$26,IF('Skupinske akcije'!G64&gt;=Sheet1!$B$27,Sheet1!$C$27,0))</f>
        <v>0</v>
      </c>
      <c r="J64" s="47">
        <f t="shared" si="0"/>
        <v>0</v>
      </c>
      <c r="K64" s="47">
        <f>IF(G64&gt;=Sheet1!$B$26,Sheet1!$D$26,IF('Skupinske akcije'!G64&gt;=Sheet1!$B$27,Sheet1!$D$27,0))</f>
        <v>0</v>
      </c>
      <c r="L64" s="26"/>
      <c r="M64" s="6"/>
      <c r="N64" s="7"/>
    </row>
    <row r="65" spans="1:14">
      <c r="A65" s="7"/>
      <c r="B65" s="6"/>
      <c r="C65" s="27"/>
      <c r="D65" s="24"/>
      <c r="E65" s="24"/>
      <c r="F65" s="24"/>
      <c r="G65" s="24"/>
      <c r="H65" s="24"/>
      <c r="I65" s="47">
        <f>IF(G65&gt;=Sheet1!$B$26,Sheet1!$C$26,IF('Skupinske akcije'!G65&gt;=Sheet1!$B$27,Sheet1!$C$27,0))</f>
        <v>0</v>
      </c>
      <c r="J65" s="47">
        <f t="shared" si="0"/>
        <v>0</v>
      </c>
      <c r="K65" s="47">
        <f>IF(G65&gt;=Sheet1!$B$26,Sheet1!$D$26,IF('Skupinske akcije'!G65&gt;=Sheet1!$B$27,Sheet1!$D$27,0))</f>
        <v>0</v>
      </c>
      <c r="L65" s="26"/>
      <c r="M65" s="6"/>
      <c r="N65" s="7"/>
    </row>
    <row r="66" spans="1:14">
      <c r="A66" s="7"/>
      <c r="B66" s="6"/>
      <c r="C66" s="27"/>
      <c r="D66" s="24"/>
      <c r="E66" s="24"/>
      <c r="F66" s="24"/>
      <c r="G66" s="24"/>
      <c r="H66" s="24"/>
      <c r="I66" s="47">
        <f>IF(G66&gt;=Sheet1!$B$26,Sheet1!$C$26,IF('Skupinske akcije'!G66&gt;=Sheet1!$B$27,Sheet1!$C$27,0))</f>
        <v>0</v>
      </c>
      <c r="J66" s="47">
        <f t="shared" si="0"/>
        <v>0</v>
      </c>
      <c r="K66" s="47">
        <f>IF(G66&gt;=Sheet1!$B$26,Sheet1!$D$26,IF('Skupinske akcije'!G66&gt;=Sheet1!$B$27,Sheet1!$D$27,0))</f>
        <v>0</v>
      </c>
      <c r="L66" s="26"/>
      <c r="M66" s="6"/>
      <c r="N66" s="7"/>
    </row>
    <row r="67" spans="1:14">
      <c r="A67" s="7"/>
      <c r="B67" s="6"/>
      <c r="C67" s="27"/>
      <c r="D67" s="24"/>
      <c r="E67" s="24"/>
      <c r="F67" s="24"/>
      <c r="G67" s="24"/>
      <c r="H67" s="24"/>
      <c r="I67" s="47">
        <f>IF(G67&gt;=Sheet1!$B$26,Sheet1!$C$26,IF('Skupinske akcije'!G67&gt;=Sheet1!$B$27,Sheet1!$C$27,0))</f>
        <v>0</v>
      </c>
      <c r="J67" s="47">
        <f t="shared" si="0"/>
        <v>0</v>
      </c>
      <c r="K67" s="47">
        <f>IF(G67&gt;=Sheet1!$B$26,Sheet1!$D$26,IF('Skupinske akcije'!G67&gt;=Sheet1!$B$27,Sheet1!$D$27,0))</f>
        <v>0</v>
      </c>
      <c r="L67" s="26"/>
      <c r="M67" s="6"/>
      <c r="N67" s="7"/>
    </row>
    <row r="68" spans="1:14">
      <c r="A68" s="7"/>
      <c r="B68" s="6"/>
      <c r="C68" s="27"/>
      <c r="D68" s="24"/>
      <c r="E68" s="24"/>
      <c r="F68" s="24"/>
      <c r="G68" s="24"/>
      <c r="H68" s="24"/>
      <c r="I68" s="47">
        <f>IF(G68&gt;=Sheet1!$B$26,Sheet1!$C$26,IF('Skupinske akcije'!G68&gt;=Sheet1!$B$27,Sheet1!$C$27,0))</f>
        <v>0</v>
      </c>
      <c r="J68" s="47">
        <f t="shared" si="0"/>
        <v>0</v>
      </c>
      <c r="K68" s="47">
        <f>IF(G68&gt;=Sheet1!$B$26,Sheet1!$D$26,IF('Skupinske akcije'!G68&gt;=Sheet1!$B$27,Sheet1!$D$27,0))</f>
        <v>0</v>
      </c>
      <c r="L68" s="26"/>
      <c r="M68" s="6"/>
      <c r="N68" s="7"/>
    </row>
    <row r="69" spans="1:14">
      <c r="A69" s="7"/>
      <c r="B69" s="6"/>
      <c r="C69" s="27"/>
      <c r="D69" s="24"/>
      <c r="E69" s="24"/>
      <c r="F69" s="24"/>
      <c r="G69" s="24"/>
      <c r="H69" s="24"/>
      <c r="I69" s="47">
        <f>IF(G69&gt;=Sheet1!$B$26,Sheet1!$C$26,IF('Skupinske akcije'!G69&gt;=Sheet1!$B$27,Sheet1!$C$27,0))</f>
        <v>0</v>
      </c>
      <c r="J69" s="47">
        <f t="shared" si="0"/>
        <v>0</v>
      </c>
      <c r="K69" s="47">
        <f>IF(G69&gt;=Sheet1!$B$26,Sheet1!$D$26,IF('Skupinske akcije'!G69&gt;=Sheet1!$B$27,Sheet1!$D$27,0))</f>
        <v>0</v>
      </c>
      <c r="L69" s="26"/>
      <c r="M69" s="6"/>
      <c r="N69" s="7"/>
    </row>
    <row r="70" spans="1:14">
      <c r="A70" s="7"/>
      <c r="B70" s="6"/>
      <c r="C70" s="27"/>
      <c r="D70" s="24"/>
      <c r="E70" s="24"/>
      <c r="F70" s="24"/>
      <c r="G70" s="24"/>
      <c r="H70" s="24"/>
      <c r="I70" s="47">
        <f>IF(G70&gt;=Sheet1!$B$26,Sheet1!$C$26,IF('Skupinske akcije'!G70&gt;=Sheet1!$B$27,Sheet1!$C$27,0))</f>
        <v>0</v>
      </c>
      <c r="J70" s="47">
        <f t="shared" si="0"/>
        <v>0</v>
      </c>
      <c r="K70" s="47">
        <f>IF(G70&gt;=Sheet1!$B$26,Sheet1!$D$26,IF('Skupinske akcije'!G70&gt;=Sheet1!$B$27,Sheet1!$D$27,0))</f>
        <v>0</v>
      </c>
      <c r="L70" s="26"/>
      <c r="M70" s="6"/>
      <c r="N70" s="7"/>
    </row>
    <row r="71" spans="1:14">
      <c r="A71" s="7"/>
      <c r="B71" s="6"/>
      <c r="C71" s="27"/>
      <c r="D71" s="24"/>
      <c r="E71" s="24"/>
      <c r="F71" s="24"/>
      <c r="G71" s="24"/>
      <c r="H71" s="24"/>
      <c r="I71" s="47">
        <f>IF(G71&gt;=Sheet1!$B$26,Sheet1!$C$26,IF('Skupinske akcije'!G71&gt;=Sheet1!$B$27,Sheet1!$C$27,0))</f>
        <v>0</v>
      </c>
      <c r="J71" s="47">
        <f t="shared" si="0"/>
        <v>0</v>
      </c>
      <c r="K71" s="47">
        <f>IF(G71&gt;=Sheet1!$B$26,Sheet1!$D$26,IF('Skupinske akcije'!G71&gt;=Sheet1!$B$27,Sheet1!$D$27,0))</f>
        <v>0</v>
      </c>
      <c r="L71" s="26"/>
      <c r="M71" s="6"/>
      <c r="N71" s="7"/>
    </row>
    <row r="72" spans="1:14">
      <c r="A72" s="7"/>
      <c r="B72" s="6"/>
      <c r="C72" s="27"/>
      <c r="D72" s="24"/>
      <c r="E72" s="24"/>
      <c r="F72" s="24"/>
      <c r="G72" s="24"/>
      <c r="H72" s="24"/>
      <c r="I72" s="47">
        <f>IF(G72&gt;=Sheet1!$B$26,Sheet1!$C$26,IF('Skupinske akcije'!G72&gt;=Sheet1!$B$27,Sheet1!$C$27,0))</f>
        <v>0</v>
      </c>
      <c r="J72" s="47">
        <f t="shared" ref="J72:J135" si="1">H72*I72</f>
        <v>0</v>
      </c>
      <c r="K72" s="47">
        <f>IF(G72&gt;=Sheet1!$B$26,Sheet1!$D$26,IF('Skupinske akcije'!G72&gt;=Sheet1!$B$27,Sheet1!$D$27,0))</f>
        <v>0</v>
      </c>
      <c r="L72" s="26"/>
      <c r="M72" s="6"/>
      <c r="N72" s="7"/>
    </row>
    <row r="73" spans="1:14">
      <c r="A73" s="7"/>
      <c r="B73" s="6"/>
      <c r="C73" s="27"/>
      <c r="D73" s="24"/>
      <c r="E73" s="24"/>
      <c r="F73" s="24"/>
      <c r="G73" s="24"/>
      <c r="H73" s="24"/>
      <c r="I73" s="47">
        <f>IF(G73&gt;=Sheet1!$B$26,Sheet1!$C$26,IF('Skupinske akcije'!G73&gt;=Sheet1!$B$27,Sheet1!$C$27,0))</f>
        <v>0</v>
      </c>
      <c r="J73" s="47">
        <f t="shared" si="1"/>
        <v>0</v>
      </c>
      <c r="K73" s="47">
        <f>IF(G73&gt;=Sheet1!$B$26,Sheet1!$D$26,IF('Skupinske akcije'!G73&gt;=Sheet1!$B$27,Sheet1!$D$27,0))</f>
        <v>0</v>
      </c>
      <c r="L73" s="26"/>
      <c r="M73" s="6"/>
      <c r="N73" s="7"/>
    </row>
    <row r="74" spans="1:14">
      <c r="A74" s="7"/>
      <c r="B74" s="6"/>
      <c r="C74" s="27"/>
      <c r="D74" s="24"/>
      <c r="E74" s="24"/>
      <c r="F74" s="24"/>
      <c r="G74" s="24"/>
      <c r="H74" s="24"/>
      <c r="I74" s="47">
        <f>IF(G74&gt;=Sheet1!$B$26,Sheet1!$C$26,IF('Skupinske akcije'!G74&gt;=Sheet1!$B$27,Sheet1!$C$27,0))</f>
        <v>0</v>
      </c>
      <c r="J74" s="47">
        <f t="shared" si="1"/>
        <v>0</v>
      </c>
      <c r="K74" s="47">
        <f>IF(G74&gt;=Sheet1!$B$26,Sheet1!$D$26,IF('Skupinske akcije'!G74&gt;=Sheet1!$B$27,Sheet1!$D$27,0))</f>
        <v>0</v>
      </c>
      <c r="L74" s="26"/>
      <c r="M74" s="6"/>
      <c r="N74" s="7"/>
    </row>
    <row r="75" spans="1:14">
      <c r="A75" s="7"/>
      <c r="B75" s="6"/>
      <c r="C75" s="27"/>
      <c r="D75" s="24"/>
      <c r="E75" s="24"/>
      <c r="F75" s="24"/>
      <c r="G75" s="24"/>
      <c r="H75" s="24"/>
      <c r="I75" s="47">
        <f>IF(G75&gt;=Sheet1!$B$26,Sheet1!$C$26,IF('Skupinske akcije'!G75&gt;=Sheet1!$B$27,Sheet1!$C$27,0))</f>
        <v>0</v>
      </c>
      <c r="J75" s="47">
        <f t="shared" si="1"/>
        <v>0</v>
      </c>
      <c r="K75" s="47">
        <f>IF(G75&gt;=Sheet1!$B$26,Sheet1!$D$26,IF('Skupinske akcije'!G75&gt;=Sheet1!$B$27,Sheet1!$D$27,0))</f>
        <v>0</v>
      </c>
      <c r="L75" s="26"/>
      <c r="M75" s="6"/>
      <c r="N75" s="7"/>
    </row>
    <row r="76" spans="1:14">
      <c r="A76" s="7"/>
      <c r="B76" s="6"/>
      <c r="C76" s="27"/>
      <c r="D76" s="24"/>
      <c r="E76" s="24"/>
      <c r="F76" s="24"/>
      <c r="G76" s="24"/>
      <c r="H76" s="24"/>
      <c r="I76" s="47">
        <f>IF(G76&gt;=Sheet1!$B$26,Sheet1!$C$26,IF('Skupinske akcije'!G76&gt;=Sheet1!$B$27,Sheet1!$C$27,0))</f>
        <v>0</v>
      </c>
      <c r="J76" s="47">
        <f t="shared" si="1"/>
        <v>0</v>
      </c>
      <c r="K76" s="47">
        <f>IF(G76&gt;=Sheet1!$B$26,Sheet1!$D$26,IF('Skupinske akcije'!G76&gt;=Sheet1!$B$27,Sheet1!$D$27,0))</f>
        <v>0</v>
      </c>
      <c r="L76" s="26"/>
      <c r="M76" s="6"/>
      <c r="N76" s="7"/>
    </row>
    <row r="77" spans="1:14">
      <c r="A77" s="7"/>
      <c r="B77" s="6"/>
      <c r="C77" s="27"/>
      <c r="D77" s="24"/>
      <c r="E77" s="24"/>
      <c r="F77" s="24"/>
      <c r="G77" s="24"/>
      <c r="H77" s="24"/>
      <c r="I77" s="47">
        <f>IF(G77&gt;=Sheet1!$B$26,Sheet1!$C$26,IF('Skupinske akcije'!G77&gt;=Sheet1!$B$27,Sheet1!$C$27,0))</f>
        <v>0</v>
      </c>
      <c r="J77" s="47">
        <f t="shared" si="1"/>
        <v>0</v>
      </c>
      <c r="K77" s="47">
        <f>IF(G77&gt;=Sheet1!$B$26,Sheet1!$D$26,IF('Skupinske akcije'!G77&gt;=Sheet1!$B$27,Sheet1!$D$27,0))</f>
        <v>0</v>
      </c>
      <c r="L77" s="26"/>
      <c r="M77" s="6"/>
      <c r="N77" s="7"/>
    </row>
    <row r="78" spans="1:14">
      <c r="A78" s="7"/>
      <c r="B78" s="6"/>
      <c r="C78" s="27"/>
      <c r="D78" s="24"/>
      <c r="E78" s="24"/>
      <c r="F78" s="24"/>
      <c r="G78" s="24"/>
      <c r="H78" s="24"/>
      <c r="I78" s="47">
        <f>IF(G78&gt;=Sheet1!$B$26,Sheet1!$C$26,IF('Skupinske akcije'!G78&gt;=Sheet1!$B$27,Sheet1!$C$27,0))</f>
        <v>0</v>
      </c>
      <c r="J78" s="47">
        <f t="shared" si="1"/>
        <v>0</v>
      </c>
      <c r="K78" s="47">
        <f>IF(G78&gt;=Sheet1!$B$26,Sheet1!$D$26,IF('Skupinske akcije'!G78&gt;=Sheet1!$B$27,Sheet1!$D$27,0))</f>
        <v>0</v>
      </c>
      <c r="L78" s="26"/>
      <c r="M78" s="6"/>
      <c r="N78" s="7"/>
    </row>
    <row r="79" spans="1:14">
      <c r="A79" s="7"/>
      <c r="B79" s="6"/>
      <c r="C79" s="27"/>
      <c r="D79" s="24"/>
      <c r="E79" s="24"/>
      <c r="F79" s="24"/>
      <c r="G79" s="24"/>
      <c r="H79" s="24"/>
      <c r="I79" s="47">
        <f>IF(G79&gt;=Sheet1!$B$26,Sheet1!$C$26,IF('Skupinske akcije'!G79&gt;=Sheet1!$B$27,Sheet1!$C$27,0))</f>
        <v>0</v>
      </c>
      <c r="J79" s="47">
        <f t="shared" si="1"/>
        <v>0</v>
      </c>
      <c r="K79" s="47">
        <f>IF(G79&gt;=Sheet1!$B$26,Sheet1!$D$26,IF('Skupinske akcije'!G79&gt;=Sheet1!$B$27,Sheet1!$D$27,0))</f>
        <v>0</v>
      </c>
      <c r="L79" s="26"/>
      <c r="M79" s="6"/>
      <c r="N79" s="7"/>
    </row>
    <row r="80" spans="1:14">
      <c r="A80" s="7"/>
      <c r="B80" s="6"/>
      <c r="C80" s="27"/>
      <c r="D80" s="24"/>
      <c r="E80" s="24"/>
      <c r="F80" s="24"/>
      <c r="G80" s="24"/>
      <c r="H80" s="24"/>
      <c r="I80" s="47">
        <f>IF(G80&gt;=Sheet1!$B$26,Sheet1!$C$26,IF('Skupinske akcije'!G80&gt;=Sheet1!$B$27,Sheet1!$C$27,0))</f>
        <v>0</v>
      </c>
      <c r="J80" s="47">
        <f t="shared" si="1"/>
        <v>0</v>
      </c>
      <c r="K80" s="47">
        <f>IF(G80&gt;=Sheet1!$B$26,Sheet1!$D$26,IF('Skupinske akcije'!G80&gt;=Sheet1!$B$27,Sheet1!$D$27,0))</f>
        <v>0</v>
      </c>
      <c r="L80" s="26"/>
      <c r="M80" s="6"/>
      <c r="N80" s="7"/>
    </row>
    <row r="81" spans="1:14">
      <c r="A81" s="7"/>
      <c r="B81" s="6"/>
      <c r="C81" s="27"/>
      <c r="D81" s="24"/>
      <c r="E81" s="24"/>
      <c r="F81" s="24"/>
      <c r="G81" s="24"/>
      <c r="H81" s="24"/>
      <c r="I81" s="47">
        <f>IF(G81&gt;=Sheet1!$B$26,Sheet1!$C$26,IF('Skupinske akcije'!G81&gt;=Sheet1!$B$27,Sheet1!$C$27,0))</f>
        <v>0</v>
      </c>
      <c r="J81" s="47">
        <f t="shared" si="1"/>
        <v>0</v>
      </c>
      <c r="K81" s="47">
        <f>IF(G81&gt;=Sheet1!$B$26,Sheet1!$D$26,IF('Skupinske akcije'!G81&gt;=Sheet1!$B$27,Sheet1!$D$27,0))</f>
        <v>0</v>
      </c>
      <c r="L81" s="26"/>
      <c r="M81" s="6"/>
      <c r="N81" s="7"/>
    </row>
    <row r="82" spans="1:14">
      <c r="A82" s="7"/>
      <c r="B82" s="6"/>
      <c r="C82" s="27"/>
      <c r="D82" s="24"/>
      <c r="E82" s="24"/>
      <c r="F82" s="24"/>
      <c r="G82" s="24"/>
      <c r="H82" s="24"/>
      <c r="I82" s="47">
        <f>IF(G82&gt;=Sheet1!$B$26,Sheet1!$C$26,IF('Skupinske akcije'!G82&gt;=Sheet1!$B$27,Sheet1!$C$27,0))</f>
        <v>0</v>
      </c>
      <c r="J82" s="47">
        <f t="shared" si="1"/>
        <v>0</v>
      </c>
      <c r="K82" s="47">
        <f>IF(G82&gt;=Sheet1!$B$26,Sheet1!$D$26,IF('Skupinske akcije'!G82&gt;=Sheet1!$B$27,Sheet1!$D$27,0))</f>
        <v>0</v>
      </c>
      <c r="L82" s="26"/>
      <c r="M82" s="6"/>
      <c r="N82" s="7"/>
    </row>
    <row r="83" spans="1:14">
      <c r="A83" s="7"/>
      <c r="B83" s="6"/>
      <c r="C83" s="27"/>
      <c r="D83" s="24"/>
      <c r="E83" s="24"/>
      <c r="F83" s="24"/>
      <c r="G83" s="24"/>
      <c r="H83" s="24"/>
      <c r="I83" s="47">
        <f>IF(G83&gt;=Sheet1!$B$26,Sheet1!$C$26,IF('Skupinske akcije'!G83&gt;=Sheet1!$B$27,Sheet1!$C$27,0))</f>
        <v>0</v>
      </c>
      <c r="J83" s="47">
        <f t="shared" si="1"/>
        <v>0</v>
      </c>
      <c r="K83" s="47">
        <f>IF(G83&gt;=Sheet1!$B$26,Sheet1!$D$26,IF('Skupinske akcije'!G83&gt;=Sheet1!$B$27,Sheet1!$D$27,0))</f>
        <v>0</v>
      </c>
      <c r="L83" s="26"/>
      <c r="M83" s="6"/>
      <c r="N83" s="7"/>
    </row>
    <row r="84" spans="1:14">
      <c r="A84" s="7"/>
      <c r="B84" s="6"/>
      <c r="C84" s="27"/>
      <c r="D84" s="24"/>
      <c r="E84" s="24"/>
      <c r="F84" s="24"/>
      <c r="G84" s="24"/>
      <c r="H84" s="24"/>
      <c r="I84" s="47">
        <f>IF(G84&gt;=Sheet1!$B$26,Sheet1!$C$26,IF('Skupinske akcije'!G84&gt;=Sheet1!$B$27,Sheet1!$C$27,0))</f>
        <v>0</v>
      </c>
      <c r="J84" s="47">
        <f t="shared" si="1"/>
        <v>0</v>
      </c>
      <c r="K84" s="47">
        <f>IF(G84&gt;=Sheet1!$B$26,Sheet1!$D$26,IF('Skupinske akcije'!G84&gt;=Sheet1!$B$27,Sheet1!$D$27,0))</f>
        <v>0</v>
      </c>
      <c r="L84" s="26"/>
      <c r="M84" s="6"/>
      <c r="N84" s="7"/>
    </row>
    <row r="85" spans="1:14">
      <c r="A85" s="7"/>
      <c r="B85" s="6"/>
      <c r="C85" s="27"/>
      <c r="D85" s="24"/>
      <c r="E85" s="24"/>
      <c r="F85" s="24"/>
      <c r="G85" s="24"/>
      <c r="H85" s="24"/>
      <c r="I85" s="47">
        <f>IF(G85&gt;=Sheet1!$B$26,Sheet1!$C$26,IF('Skupinske akcije'!G85&gt;=Sheet1!$B$27,Sheet1!$C$27,0))</f>
        <v>0</v>
      </c>
      <c r="J85" s="47">
        <f t="shared" si="1"/>
        <v>0</v>
      </c>
      <c r="K85" s="47">
        <f>IF(G85&gt;=Sheet1!$B$26,Sheet1!$D$26,IF('Skupinske akcije'!G85&gt;=Sheet1!$B$27,Sheet1!$D$27,0))</f>
        <v>0</v>
      </c>
      <c r="L85" s="26"/>
      <c r="M85" s="6"/>
      <c r="N85" s="7"/>
    </row>
    <row r="86" spans="1:14">
      <c r="A86" s="7"/>
      <c r="B86" s="6"/>
      <c r="C86" s="27"/>
      <c r="D86" s="24"/>
      <c r="E86" s="24"/>
      <c r="F86" s="24"/>
      <c r="G86" s="24"/>
      <c r="H86" s="24"/>
      <c r="I86" s="47">
        <f>IF(G86&gt;=Sheet1!$B$26,Sheet1!$C$26,IF('Skupinske akcije'!G86&gt;=Sheet1!$B$27,Sheet1!$C$27,0))</f>
        <v>0</v>
      </c>
      <c r="J86" s="47">
        <f t="shared" si="1"/>
        <v>0</v>
      </c>
      <c r="K86" s="47">
        <f>IF(G86&gt;=Sheet1!$B$26,Sheet1!$D$26,IF('Skupinske akcije'!G86&gt;=Sheet1!$B$27,Sheet1!$D$27,0))</f>
        <v>0</v>
      </c>
      <c r="L86" s="26"/>
      <c r="M86" s="6"/>
      <c r="N86" s="7"/>
    </row>
    <row r="87" spans="1:14">
      <c r="A87" s="7"/>
      <c r="B87" s="6"/>
      <c r="C87" s="27"/>
      <c r="D87" s="24"/>
      <c r="E87" s="24"/>
      <c r="F87" s="24"/>
      <c r="G87" s="24"/>
      <c r="H87" s="24"/>
      <c r="I87" s="47">
        <f>IF(G87&gt;=Sheet1!$B$26,Sheet1!$C$26,IF('Skupinske akcije'!G87&gt;=Sheet1!$B$27,Sheet1!$C$27,0))</f>
        <v>0</v>
      </c>
      <c r="J87" s="47">
        <f t="shared" si="1"/>
        <v>0</v>
      </c>
      <c r="K87" s="47">
        <f>IF(G87&gt;=Sheet1!$B$26,Sheet1!$D$26,IF('Skupinske akcije'!G87&gt;=Sheet1!$B$27,Sheet1!$D$27,0))</f>
        <v>0</v>
      </c>
      <c r="L87" s="26"/>
      <c r="M87" s="6"/>
      <c r="N87" s="7"/>
    </row>
    <row r="88" spans="1:14">
      <c r="A88" s="7"/>
      <c r="B88" s="6"/>
      <c r="C88" s="27"/>
      <c r="D88" s="24"/>
      <c r="E88" s="24"/>
      <c r="F88" s="24"/>
      <c r="G88" s="24"/>
      <c r="H88" s="24"/>
      <c r="I88" s="47">
        <f>IF(G88&gt;=Sheet1!$B$26,Sheet1!$C$26,IF('Skupinske akcije'!G88&gt;=Sheet1!$B$27,Sheet1!$C$27,0))</f>
        <v>0</v>
      </c>
      <c r="J88" s="47">
        <f t="shared" si="1"/>
        <v>0</v>
      </c>
      <c r="K88" s="47">
        <f>IF(G88&gt;=Sheet1!$B$26,Sheet1!$D$26,IF('Skupinske akcije'!G88&gt;=Sheet1!$B$27,Sheet1!$D$27,0))</f>
        <v>0</v>
      </c>
      <c r="L88" s="26"/>
      <c r="M88" s="6"/>
      <c r="N88" s="7"/>
    </row>
    <row r="89" spans="1:14">
      <c r="A89" s="7"/>
      <c r="B89" s="6"/>
      <c r="C89" s="27"/>
      <c r="D89" s="24"/>
      <c r="E89" s="24"/>
      <c r="F89" s="24"/>
      <c r="G89" s="24"/>
      <c r="H89" s="24"/>
      <c r="I89" s="47">
        <f>IF(G89&gt;=Sheet1!$B$26,Sheet1!$C$26,IF('Skupinske akcije'!G89&gt;=Sheet1!$B$27,Sheet1!$C$27,0))</f>
        <v>0</v>
      </c>
      <c r="J89" s="47">
        <f t="shared" si="1"/>
        <v>0</v>
      </c>
      <c r="K89" s="47">
        <f>IF(G89&gt;=Sheet1!$B$26,Sheet1!$D$26,IF('Skupinske akcije'!G89&gt;=Sheet1!$B$27,Sheet1!$D$27,0))</f>
        <v>0</v>
      </c>
      <c r="L89" s="26"/>
      <c r="M89" s="6"/>
      <c r="N89" s="7"/>
    </row>
    <row r="90" spans="1:14">
      <c r="A90" s="7"/>
      <c r="B90" s="6"/>
      <c r="C90" s="27"/>
      <c r="D90" s="24"/>
      <c r="E90" s="24"/>
      <c r="F90" s="24"/>
      <c r="G90" s="24"/>
      <c r="H90" s="24"/>
      <c r="I90" s="47">
        <f>IF(G90&gt;=Sheet1!$B$26,Sheet1!$C$26,IF('Skupinske akcije'!G90&gt;=Sheet1!$B$27,Sheet1!$C$27,0))</f>
        <v>0</v>
      </c>
      <c r="J90" s="47">
        <f t="shared" si="1"/>
        <v>0</v>
      </c>
      <c r="K90" s="47">
        <f>IF(G90&gt;=Sheet1!$B$26,Sheet1!$D$26,IF('Skupinske akcije'!G90&gt;=Sheet1!$B$27,Sheet1!$D$27,0))</f>
        <v>0</v>
      </c>
      <c r="L90" s="26"/>
      <c r="M90" s="6"/>
      <c r="N90" s="7"/>
    </row>
    <row r="91" spans="1:14">
      <c r="A91" s="7"/>
      <c r="B91" s="6"/>
      <c r="C91" s="27"/>
      <c r="D91" s="24"/>
      <c r="E91" s="24"/>
      <c r="F91" s="24"/>
      <c r="G91" s="24"/>
      <c r="H91" s="24"/>
      <c r="I91" s="47">
        <f>IF(G91&gt;=Sheet1!$B$26,Sheet1!$C$26,IF('Skupinske akcije'!G91&gt;=Sheet1!$B$27,Sheet1!$C$27,0))</f>
        <v>0</v>
      </c>
      <c r="J91" s="47">
        <f t="shared" si="1"/>
        <v>0</v>
      </c>
      <c r="K91" s="47">
        <f>IF(G91&gt;=Sheet1!$B$26,Sheet1!$D$26,IF('Skupinske akcije'!G91&gt;=Sheet1!$B$27,Sheet1!$D$27,0))</f>
        <v>0</v>
      </c>
      <c r="L91" s="26"/>
      <c r="M91" s="6"/>
      <c r="N91" s="7"/>
    </row>
    <row r="92" spans="1:14">
      <c r="A92" s="7"/>
      <c r="B92" s="6"/>
      <c r="C92" s="27"/>
      <c r="D92" s="24"/>
      <c r="E92" s="24"/>
      <c r="F92" s="24"/>
      <c r="G92" s="24"/>
      <c r="H92" s="24"/>
      <c r="I92" s="47">
        <f>IF(G92&gt;=Sheet1!$B$26,Sheet1!$C$26,IF('Skupinske akcije'!G92&gt;=Sheet1!$B$27,Sheet1!$C$27,0))</f>
        <v>0</v>
      </c>
      <c r="J92" s="47">
        <f t="shared" si="1"/>
        <v>0</v>
      </c>
      <c r="K92" s="47">
        <f>IF(G92&gt;=Sheet1!$B$26,Sheet1!$D$26,IF('Skupinske akcije'!G92&gt;=Sheet1!$B$27,Sheet1!$D$27,0))</f>
        <v>0</v>
      </c>
      <c r="L92" s="26"/>
      <c r="M92" s="6"/>
      <c r="N92" s="7"/>
    </row>
    <row r="93" spans="1:14">
      <c r="A93" s="7"/>
      <c r="B93" s="6"/>
      <c r="C93" s="27"/>
      <c r="D93" s="24"/>
      <c r="E93" s="24"/>
      <c r="F93" s="24"/>
      <c r="G93" s="24"/>
      <c r="H93" s="24"/>
      <c r="I93" s="47">
        <f>IF(G93&gt;=Sheet1!$B$26,Sheet1!$C$26,IF('Skupinske akcije'!G93&gt;=Sheet1!$B$27,Sheet1!$C$27,0))</f>
        <v>0</v>
      </c>
      <c r="J93" s="47">
        <f t="shared" si="1"/>
        <v>0</v>
      </c>
      <c r="K93" s="47">
        <f>IF(G93&gt;=Sheet1!$B$26,Sheet1!$D$26,IF('Skupinske akcije'!G93&gt;=Sheet1!$B$27,Sheet1!$D$27,0))</f>
        <v>0</v>
      </c>
      <c r="L93" s="26"/>
      <c r="M93" s="6"/>
      <c r="N93" s="7"/>
    </row>
    <row r="94" spans="1:14">
      <c r="A94" s="7"/>
      <c r="B94" s="6"/>
      <c r="C94" s="27"/>
      <c r="D94" s="24"/>
      <c r="E94" s="24"/>
      <c r="F94" s="24"/>
      <c r="G94" s="24"/>
      <c r="H94" s="24"/>
      <c r="I94" s="47">
        <f>IF(G94&gt;=Sheet1!$B$26,Sheet1!$C$26,IF('Skupinske akcije'!G94&gt;=Sheet1!$B$27,Sheet1!$C$27,0))</f>
        <v>0</v>
      </c>
      <c r="J94" s="47">
        <f t="shared" si="1"/>
        <v>0</v>
      </c>
      <c r="K94" s="47">
        <f>IF(G94&gt;=Sheet1!$B$26,Sheet1!$D$26,IF('Skupinske akcije'!G94&gt;=Sheet1!$B$27,Sheet1!$D$27,0))</f>
        <v>0</v>
      </c>
      <c r="L94" s="26"/>
      <c r="M94" s="6"/>
      <c r="N94" s="7"/>
    </row>
    <row r="95" spans="1:14">
      <c r="A95" s="7"/>
      <c r="B95" s="6"/>
      <c r="C95" s="27"/>
      <c r="D95" s="24"/>
      <c r="E95" s="24"/>
      <c r="F95" s="24"/>
      <c r="G95" s="24"/>
      <c r="H95" s="24"/>
      <c r="I95" s="47">
        <f>IF(G95&gt;=Sheet1!$B$26,Sheet1!$C$26,IF('Skupinske akcije'!G95&gt;=Sheet1!$B$27,Sheet1!$C$27,0))</f>
        <v>0</v>
      </c>
      <c r="J95" s="47">
        <f t="shared" si="1"/>
        <v>0</v>
      </c>
      <c r="K95" s="47">
        <f>IF(G95&gt;=Sheet1!$B$26,Sheet1!$D$26,IF('Skupinske akcije'!G95&gt;=Sheet1!$B$27,Sheet1!$D$27,0))</f>
        <v>0</v>
      </c>
      <c r="L95" s="26"/>
      <c r="M95" s="6"/>
      <c r="N95" s="7"/>
    </row>
    <row r="96" spans="1:14">
      <c r="A96" s="7"/>
      <c r="B96" s="6"/>
      <c r="C96" s="27"/>
      <c r="D96" s="24"/>
      <c r="E96" s="24"/>
      <c r="F96" s="24"/>
      <c r="G96" s="24"/>
      <c r="H96" s="24"/>
      <c r="I96" s="47">
        <f>IF(G96&gt;=Sheet1!$B$26,Sheet1!$C$26,IF('Skupinske akcije'!G96&gt;=Sheet1!$B$27,Sheet1!$C$27,0))</f>
        <v>0</v>
      </c>
      <c r="J96" s="47">
        <f t="shared" si="1"/>
        <v>0</v>
      </c>
      <c r="K96" s="47">
        <f>IF(G96&gt;=Sheet1!$B$26,Sheet1!$D$26,IF('Skupinske akcije'!G96&gt;=Sheet1!$B$27,Sheet1!$D$27,0))</f>
        <v>0</v>
      </c>
      <c r="L96" s="26"/>
      <c r="M96" s="6"/>
      <c r="N96" s="7"/>
    </row>
    <row r="97" spans="1:14">
      <c r="A97" s="7"/>
      <c r="B97" s="6"/>
      <c r="C97" s="27"/>
      <c r="D97" s="24"/>
      <c r="E97" s="24"/>
      <c r="F97" s="24"/>
      <c r="G97" s="24"/>
      <c r="H97" s="24"/>
      <c r="I97" s="47">
        <f>IF(G97&gt;=Sheet1!$B$26,Sheet1!$C$26,IF('Skupinske akcije'!G97&gt;=Sheet1!$B$27,Sheet1!$C$27,0))</f>
        <v>0</v>
      </c>
      <c r="J97" s="47">
        <f t="shared" si="1"/>
        <v>0</v>
      </c>
      <c r="K97" s="47">
        <f>IF(G97&gt;=Sheet1!$B$26,Sheet1!$D$26,IF('Skupinske akcije'!G97&gt;=Sheet1!$B$27,Sheet1!$D$27,0))</f>
        <v>0</v>
      </c>
      <c r="L97" s="26"/>
      <c r="M97" s="6"/>
      <c r="N97" s="7"/>
    </row>
    <row r="98" spans="1:14">
      <c r="A98" s="7"/>
      <c r="B98" s="6"/>
      <c r="C98" s="27"/>
      <c r="D98" s="24"/>
      <c r="E98" s="24"/>
      <c r="F98" s="24"/>
      <c r="G98" s="24"/>
      <c r="H98" s="24"/>
      <c r="I98" s="47">
        <f>IF(G98&gt;=Sheet1!$B$26,Sheet1!$C$26,IF('Skupinske akcije'!G98&gt;=Sheet1!$B$27,Sheet1!$C$27,0))</f>
        <v>0</v>
      </c>
      <c r="J98" s="47">
        <f t="shared" si="1"/>
        <v>0</v>
      </c>
      <c r="K98" s="47">
        <f>IF(G98&gt;=Sheet1!$B$26,Sheet1!$D$26,IF('Skupinske akcije'!G98&gt;=Sheet1!$B$27,Sheet1!$D$27,0))</f>
        <v>0</v>
      </c>
      <c r="L98" s="26"/>
      <c r="M98" s="6"/>
      <c r="N98" s="7"/>
    </row>
    <row r="99" spans="1:14">
      <c r="A99" s="7"/>
      <c r="B99" s="6"/>
      <c r="C99" s="27"/>
      <c r="D99" s="24"/>
      <c r="E99" s="24"/>
      <c r="F99" s="24"/>
      <c r="G99" s="24"/>
      <c r="H99" s="24"/>
      <c r="I99" s="47">
        <f>IF(G99&gt;=Sheet1!$B$26,Sheet1!$C$26,IF('Skupinske akcije'!G99&gt;=Sheet1!$B$27,Sheet1!$C$27,0))</f>
        <v>0</v>
      </c>
      <c r="J99" s="47">
        <f t="shared" si="1"/>
        <v>0</v>
      </c>
      <c r="K99" s="47">
        <f>IF(G99&gt;=Sheet1!$B$26,Sheet1!$D$26,IF('Skupinske akcije'!G99&gt;=Sheet1!$B$27,Sheet1!$D$27,0))</f>
        <v>0</v>
      </c>
      <c r="L99" s="26"/>
      <c r="M99" s="6"/>
      <c r="N99" s="7"/>
    </row>
    <row r="100" spans="1:14">
      <c r="A100" s="7"/>
      <c r="B100" s="6"/>
      <c r="C100" s="27"/>
      <c r="D100" s="24"/>
      <c r="E100" s="24"/>
      <c r="F100" s="24"/>
      <c r="G100" s="24"/>
      <c r="H100" s="24"/>
      <c r="I100" s="47">
        <f>IF(G100&gt;=Sheet1!$B$26,Sheet1!$C$26,IF('Skupinske akcije'!G100&gt;=Sheet1!$B$27,Sheet1!$C$27,0))</f>
        <v>0</v>
      </c>
      <c r="J100" s="47">
        <f t="shared" si="1"/>
        <v>0</v>
      </c>
      <c r="K100" s="47">
        <f>IF(G100&gt;=Sheet1!$B$26,Sheet1!$D$26,IF('Skupinske akcije'!G100&gt;=Sheet1!$B$27,Sheet1!$D$27,0))</f>
        <v>0</v>
      </c>
      <c r="L100" s="26"/>
      <c r="M100" s="6"/>
      <c r="N100" s="7"/>
    </row>
    <row r="101" spans="1:14">
      <c r="A101" s="7"/>
      <c r="B101" s="6"/>
      <c r="C101" s="27"/>
      <c r="D101" s="24"/>
      <c r="E101" s="24"/>
      <c r="F101" s="24"/>
      <c r="G101" s="24"/>
      <c r="H101" s="24"/>
      <c r="I101" s="47">
        <f>IF(G101&gt;=Sheet1!$B$26,Sheet1!$C$26,IF('Skupinske akcije'!G101&gt;=Sheet1!$B$27,Sheet1!$C$27,0))</f>
        <v>0</v>
      </c>
      <c r="J101" s="47">
        <f t="shared" si="1"/>
        <v>0</v>
      </c>
      <c r="K101" s="47">
        <f>IF(G101&gt;=Sheet1!$B$26,Sheet1!$D$26,IF('Skupinske akcije'!G101&gt;=Sheet1!$B$27,Sheet1!$D$27,0))</f>
        <v>0</v>
      </c>
      <c r="L101" s="26"/>
      <c r="M101" s="6"/>
      <c r="N101" s="7"/>
    </row>
    <row r="102" spans="1:14">
      <c r="A102" s="7"/>
      <c r="B102" s="6"/>
      <c r="C102" s="27"/>
      <c r="D102" s="24"/>
      <c r="E102" s="24"/>
      <c r="F102" s="24"/>
      <c r="G102" s="24"/>
      <c r="H102" s="24"/>
      <c r="I102" s="47">
        <f>IF(G102&gt;=Sheet1!$B$26,Sheet1!$C$26,IF('Skupinske akcije'!G102&gt;=Sheet1!$B$27,Sheet1!$C$27,0))</f>
        <v>0</v>
      </c>
      <c r="J102" s="47">
        <f t="shared" si="1"/>
        <v>0</v>
      </c>
      <c r="K102" s="47">
        <f>IF(G102&gt;=Sheet1!$B$26,Sheet1!$D$26,IF('Skupinske akcije'!G102&gt;=Sheet1!$B$27,Sheet1!$D$27,0))</f>
        <v>0</v>
      </c>
      <c r="L102" s="26"/>
      <c r="M102" s="6"/>
      <c r="N102" s="7"/>
    </row>
    <row r="103" spans="1:14">
      <c r="A103" s="7"/>
      <c r="B103" s="6"/>
      <c r="C103" s="27"/>
      <c r="D103" s="24"/>
      <c r="E103" s="24"/>
      <c r="F103" s="24"/>
      <c r="G103" s="24"/>
      <c r="H103" s="24"/>
      <c r="I103" s="47">
        <f>IF(G103&gt;=Sheet1!$B$26,Sheet1!$C$26,IF('Skupinske akcije'!G103&gt;=Sheet1!$B$27,Sheet1!$C$27,0))</f>
        <v>0</v>
      </c>
      <c r="J103" s="47">
        <f t="shared" si="1"/>
        <v>0</v>
      </c>
      <c r="K103" s="47">
        <f>IF(G103&gt;=Sheet1!$B$26,Sheet1!$D$26,IF('Skupinske akcije'!G103&gt;=Sheet1!$B$27,Sheet1!$D$27,0))</f>
        <v>0</v>
      </c>
      <c r="L103" s="26"/>
      <c r="M103" s="6"/>
      <c r="N103" s="7"/>
    </row>
    <row r="104" spans="1:14">
      <c r="A104" s="7"/>
      <c r="B104" s="6"/>
      <c r="C104" s="27"/>
      <c r="D104" s="24"/>
      <c r="E104" s="24"/>
      <c r="F104" s="24"/>
      <c r="G104" s="24"/>
      <c r="H104" s="24"/>
      <c r="I104" s="47">
        <f>IF(G104&gt;=Sheet1!$B$26,Sheet1!$C$26,IF('Skupinske akcije'!G104&gt;=Sheet1!$B$27,Sheet1!$C$27,0))</f>
        <v>0</v>
      </c>
      <c r="J104" s="47">
        <f t="shared" si="1"/>
        <v>0</v>
      </c>
      <c r="K104" s="47">
        <f>IF(G104&gt;=Sheet1!$B$26,Sheet1!$D$26,IF('Skupinske akcije'!G104&gt;=Sheet1!$B$27,Sheet1!$D$27,0))</f>
        <v>0</v>
      </c>
      <c r="L104" s="26"/>
      <c r="M104" s="6"/>
      <c r="N104" s="7"/>
    </row>
    <row r="105" spans="1:14">
      <c r="A105" s="7"/>
      <c r="B105" s="6"/>
      <c r="C105" s="27"/>
      <c r="D105" s="24"/>
      <c r="E105" s="24"/>
      <c r="F105" s="24"/>
      <c r="G105" s="24"/>
      <c r="H105" s="24"/>
      <c r="I105" s="47">
        <f>IF(G105&gt;=Sheet1!$B$26,Sheet1!$C$26,IF('Skupinske akcije'!G105&gt;=Sheet1!$B$27,Sheet1!$C$27,0))</f>
        <v>0</v>
      </c>
      <c r="J105" s="47">
        <f t="shared" si="1"/>
        <v>0</v>
      </c>
      <c r="K105" s="47">
        <f>IF(G105&gt;=Sheet1!$B$26,Sheet1!$D$26,IF('Skupinske akcije'!G105&gt;=Sheet1!$B$27,Sheet1!$D$27,0))</f>
        <v>0</v>
      </c>
      <c r="L105" s="26"/>
      <c r="M105" s="6"/>
      <c r="N105" s="7"/>
    </row>
    <row r="106" spans="1:14">
      <c r="A106" s="7"/>
      <c r="B106" s="6"/>
      <c r="C106" s="27"/>
      <c r="D106" s="24"/>
      <c r="E106" s="24"/>
      <c r="F106" s="24"/>
      <c r="G106" s="24"/>
      <c r="H106" s="24"/>
      <c r="I106" s="47">
        <f>IF(G106&gt;=Sheet1!$B$26,Sheet1!$C$26,IF('Skupinske akcije'!G106&gt;=Sheet1!$B$27,Sheet1!$C$27,0))</f>
        <v>0</v>
      </c>
      <c r="J106" s="47">
        <f t="shared" si="1"/>
        <v>0</v>
      </c>
      <c r="K106" s="47">
        <f>IF(G106&gt;=Sheet1!$B$26,Sheet1!$D$26,IF('Skupinske akcije'!G106&gt;=Sheet1!$B$27,Sheet1!$D$27,0))</f>
        <v>0</v>
      </c>
      <c r="L106" s="26"/>
      <c r="M106" s="6"/>
      <c r="N106" s="7"/>
    </row>
    <row r="107" spans="1:14">
      <c r="A107" s="7"/>
      <c r="B107" s="6"/>
      <c r="C107" s="27"/>
      <c r="D107" s="24"/>
      <c r="E107" s="24"/>
      <c r="F107" s="24"/>
      <c r="G107" s="24"/>
      <c r="H107" s="24"/>
      <c r="I107" s="47">
        <f>IF(G107&gt;=Sheet1!$B$26,Sheet1!$C$26,IF('Skupinske akcije'!G107&gt;=Sheet1!$B$27,Sheet1!$C$27,0))</f>
        <v>0</v>
      </c>
      <c r="J107" s="47">
        <f t="shared" si="1"/>
        <v>0</v>
      </c>
      <c r="K107" s="47">
        <f>IF(G107&gt;=Sheet1!$B$26,Sheet1!$D$26,IF('Skupinske akcije'!G107&gt;=Sheet1!$B$27,Sheet1!$D$27,0))</f>
        <v>0</v>
      </c>
      <c r="L107" s="26"/>
      <c r="M107" s="6"/>
      <c r="N107" s="7"/>
    </row>
    <row r="108" spans="1:14">
      <c r="A108" s="7"/>
      <c r="B108" s="6"/>
      <c r="C108" s="27"/>
      <c r="D108" s="24"/>
      <c r="E108" s="24"/>
      <c r="F108" s="24"/>
      <c r="G108" s="24"/>
      <c r="H108" s="24"/>
      <c r="I108" s="47">
        <f>IF(G108&gt;=Sheet1!$B$26,Sheet1!$C$26,IF('Skupinske akcije'!G108&gt;=Sheet1!$B$27,Sheet1!$C$27,0))</f>
        <v>0</v>
      </c>
      <c r="J108" s="47">
        <f t="shared" si="1"/>
        <v>0</v>
      </c>
      <c r="K108" s="47">
        <f>IF(G108&gt;=Sheet1!$B$26,Sheet1!$D$26,IF('Skupinske akcije'!G108&gt;=Sheet1!$B$27,Sheet1!$D$27,0))</f>
        <v>0</v>
      </c>
      <c r="L108" s="26"/>
      <c r="M108" s="6"/>
      <c r="N108" s="7"/>
    </row>
    <row r="109" spans="1:14">
      <c r="A109" s="7"/>
      <c r="B109" s="6"/>
      <c r="C109" s="27"/>
      <c r="D109" s="24"/>
      <c r="E109" s="24"/>
      <c r="F109" s="24"/>
      <c r="G109" s="24"/>
      <c r="H109" s="24"/>
      <c r="I109" s="47">
        <f>IF(G109&gt;=Sheet1!$B$26,Sheet1!$C$26,IF('Skupinske akcije'!G109&gt;=Sheet1!$B$27,Sheet1!$C$27,0))</f>
        <v>0</v>
      </c>
      <c r="J109" s="47">
        <f t="shared" si="1"/>
        <v>0</v>
      </c>
      <c r="K109" s="47">
        <f>IF(G109&gt;=Sheet1!$B$26,Sheet1!$D$26,IF('Skupinske akcije'!G109&gt;=Sheet1!$B$27,Sheet1!$D$27,0))</f>
        <v>0</v>
      </c>
      <c r="L109" s="26"/>
      <c r="M109" s="6"/>
      <c r="N109" s="7"/>
    </row>
    <row r="110" spans="1:14">
      <c r="A110" s="7"/>
      <c r="B110" s="6"/>
      <c r="C110" s="27"/>
      <c r="D110" s="24"/>
      <c r="E110" s="24"/>
      <c r="F110" s="24"/>
      <c r="G110" s="24"/>
      <c r="H110" s="24"/>
      <c r="I110" s="47">
        <f>IF(G110&gt;=Sheet1!$B$26,Sheet1!$C$26,IF('Skupinske akcije'!G110&gt;=Sheet1!$B$27,Sheet1!$C$27,0))</f>
        <v>0</v>
      </c>
      <c r="J110" s="47">
        <f t="shared" si="1"/>
        <v>0</v>
      </c>
      <c r="K110" s="47">
        <f>IF(G110&gt;=Sheet1!$B$26,Sheet1!$D$26,IF('Skupinske akcije'!G110&gt;=Sheet1!$B$27,Sheet1!$D$27,0))</f>
        <v>0</v>
      </c>
      <c r="L110" s="26"/>
      <c r="M110" s="6"/>
      <c r="N110" s="7"/>
    </row>
    <row r="111" spans="1:14">
      <c r="A111" s="7"/>
      <c r="B111" s="6"/>
      <c r="C111" s="27"/>
      <c r="D111" s="24"/>
      <c r="E111" s="24"/>
      <c r="F111" s="24"/>
      <c r="G111" s="24"/>
      <c r="H111" s="24"/>
      <c r="I111" s="47">
        <f>IF(G111&gt;=Sheet1!$B$26,Sheet1!$C$26,IF('Skupinske akcije'!G111&gt;=Sheet1!$B$27,Sheet1!$C$27,0))</f>
        <v>0</v>
      </c>
      <c r="J111" s="47">
        <f t="shared" si="1"/>
        <v>0</v>
      </c>
      <c r="K111" s="47">
        <f>IF(G111&gt;=Sheet1!$B$26,Sheet1!$D$26,IF('Skupinske akcije'!G111&gt;=Sheet1!$B$27,Sheet1!$D$27,0))</f>
        <v>0</v>
      </c>
      <c r="L111" s="26"/>
      <c r="M111" s="6"/>
      <c r="N111" s="7"/>
    </row>
    <row r="112" spans="1:14">
      <c r="A112" s="7"/>
      <c r="B112" s="6"/>
      <c r="C112" s="27"/>
      <c r="D112" s="24"/>
      <c r="E112" s="24"/>
      <c r="F112" s="24"/>
      <c r="G112" s="24"/>
      <c r="H112" s="24"/>
      <c r="I112" s="47">
        <f>IF(G112&gt;=Sheet1!$B$26,Sheet1!$C$26,IF('Skupinske akcije'!G112&gt;=Sheet1!$B$27,Sheet1!$C$27,0))</f>
        <v>0</v>
      </c>
      <c r="J112" s="47">
        <f t="shared" si="1"/>
        <v>0</v>
      </c>
      <c r="K112" s="47">
        <f>IF(G112&gt;=Sheet1!$B$26,Sheet1!$D$26,IF('Skupinske akcije'!G112&gt;=Sheet1!$B$27,Sheet1!$D$27,0))</f>
        <v>0</v>
      </c>
      <c r="L112" s="26"/>
      <c r="M112" s="6"/>
      <c r="N112" s="7"/>
    </row>
    <row r="113" spans="1:14">
      <c r="A113" s="7"/>
      <c r="B113" s="6"/>
      <c r="C113" s="27"/>
      <c r="D113" s="24"/>
      <c r="E113" s="24"/>
      <c r="F113" s="24"/>
      <c r="G113" s="24"/>
      <c r="H113" s="24"/>
      <c r="I113" s="47">
        <f>IF(G113&gt;=Sheet1!$B$26,Sheet1!$C$26,IF('Skupinske akcije'!G113&gt;=Sheet1!$B$27,Sheet1!$C$27,0))</f>
        <v>0</v>
      </c>
      <c r="J113" s="47">
        <f t="shared" si="1"/>
        <v>0</v>
      </c>
      <c r="K113" s="47">
        <f>IF(G113&gt;=Sheet1!$B$26,Sheet1!$D$26,IF('Skupinske akcije'!G113&gt;=Sheet1!$B$27,Sheet1!$D$27,0))</f>
        <v>0</v>
      </c>
      <c r="L113" s="26"/>
      <c r="M113" s="6"/>
      <c r="N113" s="7"/>
    </row>
    <row r="114" spans="1:14">
      <c r="A114" s="7"/>
      <c r="B114" s="6"/>
      <c r="C114" s="27"/>
      <c r="D114" s="24"/>
      <c r="E114" s="24"/>
      <c r="F114" s="24"/>
      <c r="G114" s="24"/>
      <c r="H114" s="24"/>
      <c r="I114" s="47">
        <f>IF(G114&gt;=Sheet1!$B$26,Sheet1!$C$26,IF('Skupinske akcije'!G114&gt;=Sheet1!$B$27,Sheet1!$C$27,0))</f>
        <v>0</v>
      </c>
      <c r="J114" s="47">
        <f t="shared" si="1"/>
        <v>0</v>
      </c>
      <c r="K114" s="47">
        <f>IF(G114&gt;=Sheet1!$B$26,Sheet1!$D$26,IF('Skupinske akcije'!G114&gt;=Sheet1!$B$27,Sheet1!$D$27,0))</f>
        <v>0</v>
      </c>
      <c r="L114" s="26"/>
      <c r="M114" s="6"/>
      <c r="N114" s="7"/>
    </row>
    <row r="115" spans="1:14">
      <c r="A115" s="7"/>
      <c r="B115" s="6"/>
      <c r="C115" s="27"/>
      <c r="D115" s="24"/>
      <c r="E115" s="24"/>
      <c r="F115" s="24"/>
      <c r="G115" s="24"/>
      <c r="H115" s="24"/>
      <c r="I115" s="47">
        <f>IF(G115&gt;=Sheet1!$B$26,Sheet1!$C$26,IF('Skupinske akcije'!G115&gt;=Sheet1!$B$27,Sheet1!$C$27,0))</f>
        <v>0</v>
      </c>
      <c r="J115" s="47">
        <f t="shared" si="1"/>
        <v>0</v>
      </c>
      <c r="K115" s="47">
        <f>IF(G115&gt;=Sheet1!$B$26,Sheet1!$D$26,IF('Skupinske akcije'!G115&gt;=Sheet1!$B$27,Sheet1!$D$27,0))</f>
        <v>0</v>
      </c>
      <c r="L115" s="26"/>
      <c r="M115" s="6"/>
      <c r="N115" s="7"/>
    </row>
    <row r="116" spans="1:14">
      <c r="A116" s="7"/>
      <c r="B116" s="6"/>
      <c r="C116" s="27"/>
      <c r="D116" s="24"/>
      <c r="E116" s="24"/>
      <c r="F116" s="24"/>
      <c r="G116" s="24"/>
      <c r="H116" s="24"/>
      <c r="I116" s="47">
        <f>IF(G116&gt;=Sheet1!$B$26,Sheet1!$C$26,IF('Skupinske akcije'!G116&gt;=Sheet1!$B$27,Sheet1!$C$27,0))</f>
        <v>0</v>
      </c>
      <c r="J116" s="47">
        <f t="shared" si="1"/>
        <v>0</v>
      </c>
      <c r="K116" s="47">
        <f>IF(G116&gt;=Sheet1!$B$26,Sheet1!$D$26,IF('Skupinske akcije'!G116&gt;=Sheet1!$B$27,Sheet1!$D$27,0))</f>
        <v>0</v>
      </c>
      <c r="L116" s="26"/>
      <c r="M116" s="6"/>
      <c r="N116" s="7"/>
    </row>
    <row r="117" spans="1:14">
      <c r="A117" s="7"/>
      <c r="B117" s="6"/>
      <c r="C117" s="27"/>
      <c r="D117" s="24"/>
      <c r="E117" s="24"/>
      <c r="F117" s="24"/>
      <c r="G117" s="24"/>
      <c r="H117" s="24"/>
      <c r="I117" s="47">
        <f>IF(G117&gt;=Sheet1!$B$26,Sheet1!$C$26,IF('Skupinske akcije'!G117&gt;=Sheet1!$B$27,Sheet1!$C$27,0))</f>
        <v>0</v>
      </c>
      <c r="J117" s="47">
        <f t="shared" si="1"/>
        <v>0</v>
      </c>
      <c r="K117" s="47">
        <f>IF(G117&gt;=Sheet1!$B$26,Sheet1!$D$26,IF('Skupinske akcije'!G117&gt;=Sheet1!$B$27,Sheet1!$D$27,0))</f>
        <v>0</v>
      </c>
      <c r="L117" s="26"/>
      <c r="M117" s="6"/>
      <c r="N117" s="7"/>
    </row>
    <row r="118" spans="1:14">
      <c r="A118" s="7"/>
      <c r="B118" s="6"/>
      <c r="C118" s="27"/>
      <c r="D118" s="24"/>
      <c r="E118" s="24"/>
      <c r="F118" s="24"/>
      <c r="G118" s="24"/>
      <c r="H118" s="24"/>
      <c r="I118" s="47">
        <f>IF(G118&gt;=Sheet1!$B$26,Sheet1!$C$26,IF('Skupinske akcije'!G118&gt;=Sheet1!$B$27,Sheet1!$C$27,0))</f>
        <v>0</v>
      </c>
      <c r="J118" s="47">
        <f t="shared" si="1"/>
        <v>0</v>
      </c>
      <c r="K118" s="47">
        <f>IF(G118&gt;=Sheet1!$B$26,Sheet1!$D$26,IF('Skupinske akcije'!G118&gt;=Sheet1!$B$27,Sheet1!$D$27,0))</f>
        <v>0</v>
      </c>
      <c r="L118" s="26"/>
      <c r="M118" s="6"/>
      <c r="N118" s="7"/>
    </row>
    <row r="119" spans="1:14">
      <c r="A119" s="7"/>
      <c r="B119" s="6"/>
      <c r="C119" s="27"/>
      <c r="D119" s="24"/>
      <c r="E119" s="24"/>
      <c r="F119" s="24"/>
      <c r="G119" s="24"/>
      <c r="H119" s="24"/>
      <c r="I119" s="47">
        <f>IF(G119&gt;=Sheet1!$B$26,Sheet1!$C$26,IF('Skupinske akcije'!G119&gt;=Sheet1!$B$27,Sheet1!$C$27,0))</f>
        <v>0</v>
      </c>
      <c r="J119" s="47">
        <f t="shared" si="1"/>
        <v>0</v>
      </c>
      <c r="K119" s="47">
        <f>IF(G119&gt;=Sheet1!$B$26,Sheet1!$D$26,IF('Skupinske akcije'!G119&gt;=Sheet1!$B$27,Sheet1!$D$27,0))</f>
        <v>0</v>
      </c>
      <c r="L119" s="26"/>
      <c r="M119" s="6"/>
      <c r="N119" s="7"/>
    </row>
    <row r="120" spans="1:14">
      <c r="A120" s="7"/>
      <c r="B120" s="6"/>
      <c r="C120" s="27"/>
      <c r="D120" s="24"/>
      <c r="E120" s="24"/>
      <c r="F120" s="24"/>
      <c r="G120" s="24"/>
      <c r="H120" s="24"/>
      <c r="I120" s="47">
        <f>IF(G120&gt;=Sheet1!$B$26,Sheet1!$C$26,IF('Skupinske akcije'!G120&gt;=Sheet1!$B$27,Sheet1!$C$27,0))</f>
        <v>0</v>
      </c>
      <c r="J120" s="47">
        <f t="shared" si="1"/>
        <v>0</v>
      </c>
      <c r="K120" s="47">
        <f>IF(G120&gt;=Sheet1!$B$26,Sheet1!$D$26,IF('Skupinske akcije'!G120&gt;=Sheet1!$B$27,Sheet1!$D$27,0))</f>
        <v>0</v>
      </c>
      <c r="L120" s="26"/>
      <c r="M120" s="6"/>
      <c r="N120" s="7"/>
    </row>
    <row r="121" spans="1:14">
      <c r="A121" s="7"/>
      <c r="B121" s="6"/>
      <c r="C121" s="27"/>
      <c r="D121" s="24"/>
      <c r="E121" s="24"/>
      <c r="F121" s="24"/>
      <c r="G121" s="24"/>
      <c r="H121" s="24"/>
      <c r="I121" s="47">
        <f>IF(G121&gt;=Sheet1!$B$26,Sheet1!$C$26,IF('Skupinske akcije'!G121&gt;=Sheet1!$B$27,Sheet1!$C$27,0))</f>
        <v>0</v>
      </c>
      <c r="J121" s="47">
        <f t="shared" si="1"/>
        <v>0</v>
      </c>
      <c r="K121" s="47">
        <f>IF(G121&gt;=Sheet1!$B$26,Sheet1!$D$26,IF('Skupinske akcije'!G121&gt;=Sheet1!$B$27,Sheet1!$D$27,0))</f>
        <v>0</v>
      </c>
      <c r="L121" s="26"/>
      <c r="M121" s="6"/>
      <c r="N121" s="7"/>
    </row>
    <row r="122" spans="1:14">
      <c r="A122" s="7"/>
      <c r="B122" s="6"/>
      <c r="C122" s="27"/>
      <c r="D122" s="24"/>
      <c r="E122" s="24"/>
      <c r="F122" s="24"/>
      <c r="G122" s="24"/>
      <c r="H122" s="24"/>
      <c r="I122" s="47">
        <f>IF(G122&gt;=Sheet1!$B$26,Sheet1!$C$26,IF('Skupinske akcije'!G122&gt;=Sheet1!$B$27,Sheet1!$C$27,0))</f>
        <v>0</v>
      </c>
      <c r="J122" s="47">
        <f t="shared" si="1"/>
        <v>0</v>
      </c>
      <c r="K122" s="47">
        <f>IF(G122&gt;=Sheet1!$B$26,Sheet1!$D$26,IF('Skupinske akcije'!G122&gt;=Sheet1!$B$27,Sheet1!$D$27,0))</f>
        <v>0</v>
      </c>
      <c r="L122" s="26"/>
      <c r="M122" s="6"/>
      <c r="N122" s="7"/>
    </row>
    <row r="123" spans="1:14">
      <c r="A123" s="7"/>
      <c r="B123" s="6"/>
      <c r="C123" s="27"/>
      <c r="D123" s="24"/>
      <c r="E123" s="24"/>
      <c r="F123" s="24"/>
      <c r="G123" s="24"/>
      <c r="H123" s="24"/>
      <c r="I123" s="47">
        <f>IF(G123&gt;=Sheet1!$B$26,Sheet1!$C$26,IF('Skupinske akcije'!G123&gt;=Sheet1!$B$27,Sheet1!$C$27,0))</f>
        <v>0</v>
      </c>
      <c r="J123" s="47">
        <f t="shared" si="1"/>
        <v>0</v>
      </c>
      <c r="K123" s="47">
        <f>IF(G123&gt;=Sheet1!$B$26,Sheet1!$D$26,IF('Skupinske akcije'!G123&gt;=Sheet1!$B$27,Sheet1!$D$27,0))</f>
        <v>0</v>
      </c>
      <c r="L123" s="26"/>
      <c r="M123" s="6"/>
      <c r="N123" s="7"/>
    </row>
    <row r="124" spans="1:14">
      <c r="A124" s="7"/>
      <c r="B124" s="6"/>
      <c r="C124" s="27"/>
      <c r="D124" s="24"/>
      <c r="E124" s="24"/>
      <c r="F124" s="24"/>
      <c r="G124" s="24"/>
      <c r="H124" s="24"/>
      <c r="I124" s="47">
        <f>IF(G124&gt;=Sheet1!$B$26,Sheet1!$C$26,IF('Skupinske akcije'!G124&gt;=Sheet1!$B$27,Sheet1!$C$27,0))</f>
        <v>0</v>
      </c>
      <c r="J124" s="47">
        <f t="shared" si="1"/>
        <v>0</v>
      </c>
      <c r="K124" s="47">
        <f>IF(G124&gt;=Sheet1!$B$26,Sheet1!$D$26,IF('Skupinske akcije'!G124&gt;=Sheet1!$B$27,Sheet1!$D$27,0))</f>
        <v>0</v>
      </c>
      <c r="L124" s="26"/>
      <c r="M124" s="6"/>
      <c r="N124" s="7"/>
    </row>
    <row r="125" spans="1:14">
      <c r="A125" s="7"/>
      <c r="B125" s="6"/>
      <c r="C125" s="27"/>
      <c r="D125" s="24"/>
      <c r="E125" s="24"/>
      <c r="F125" s="24"/>
      <c r="G125" s="24"/>
      <c r="H125" s="24"/>
      <c r="I125" s="47">
        <f>IF(G125&gt;=Sheet1!$B$26,Sheet1!$C$26,IF('Skupinske akcije'!G125&gt;=Sheet1!$B$27,Sheet1!$C$27,0))</f>
        <v>0</v>
      </c>
      <c r="J125" s="47">
        <f t="shared" si="1"/>
        <v>0</v>
      </c>
      <c r="K125" s="47">
        <f>IF(G125&gt;=Sheet1!$B$26,Sheet1!$D$26,IF('Skupinske akcije'!G125&gt;=Sheet1!$B$27,Sheet1!$D$27,0))</f>
        <v>0</v>
      </c>
      <c r="L125" s="26"/>
      <c r="M125" s="6"/>
      <c r="N125" s="7"/>
    </row>
    <row r="126" spans="1:14">
      <c r="A126" s="7"/>
      <c r="B126" s="6"/>
      <c r="C126" s="27"/>
      <c r="D126" s="24"/>
      <c r="E126" s="24"/>
      <c r="F126" s="24"/>
      <c r="G126" s="24"/>
      <c r="H126" s="24"/>
      <c r="I126" s="47">
        <f>IF(G126&gt;=Sheet1!$B$26,Sheet1!$C$26,IF('Skupinske akcije'!G126&gt;=Sheet1!$B$27,Sheet1!$C$27,0))</f>
        <v>0</v>
      </c>
      <c r="J126" s="47">
        <f t="shared" si="1"/>
        <v>0</v>
      </c>
      <c r="K126" s="47">
        <f>IF(G126&gt;=Sheet1!$B$26,Sheet1!$D$26,IF('Skupinske akcije'!G126&gt;=Sheet1!$B$27,Sheet1!$D$27,0))</f>
        <v>0</v>
      </c>
      <c r="L126" s="26"/>
      <c r="M126" s="6"/>
      <c r="N126" s="7"/>
    </row>
    <row r="127" spans="1:14">
      <c r="A127" s="7"/>
      <c r="B127" s="6"/>
      <c r="C127" s="27"/>
      <c r="D127" s="24"/>
      <c r="E127" s="24"/>
      <c r="F127" s="24"/>
      <c r="G127" s="24"/>
      <c r="H127" s="24"/>
      <c r="I127" s="47">
        <f>IF(G127&gt;=Sheet1!$B$26,Sheet1!$C$26,IF('Skupinske akcije'!G127&gt;=Sheet1!$B$27,Sheet1!$C$27,0))</f>
        <v>0</v>
      </c>
      <c r="J127" s="47">
        <f t="shared" si="1"/>
        <v>0</v>
      </c>
      <c r="K127" s="47">
        <f>IF(G127&gt;=Sheet1!$B$26,Sheet1!$D$26,IF('Skupinske akcije'!G127&gt;=Sheet1!$B$27,Sheet1!$D$27,0))</f>
        <v>0</v>
      </c>
      <c r="L127" s="26"/>
      <c r="M127" s="6"/>
      <c r="N127" s="7"/>
    </row>
    <row r="128" spans="1:14">
      <c r="A128" s="7"/>
      <c r="B128" s="6"/>
      <c r="C128" s="27"/>
      <c r="D128" s="24"/>
      <c r="E128" s="24"/>
      <c r="F128" s="24"/>
      <c r="G128" s="24"/>
      <c r="H128" s="24"/>
      <c r="I128" s="47">
        <f>IF(G128&gt;=Sheet1!$B$26,Sheet1!$C$26,IF('Skupinske akcije'!G128&gt;=Sheet1!$B$27,Sheet1!$C$27,0))</f>
        <v>0</v>
      </c>
      <c r="J128" s="47">
        <f t="shared" si="1"/>
        <v>0</v>
      </c>
      <c r="K128" s="47">
        <f>IF(G128&gt;=Sheet1!$B$26,Sheet1!$D$26,IF('Skupinske akcije'!G128&gt;=Sheet1!$B$27,Sheet1!$D$27,0))</f>
        <v>0</v>
      </c>
      <c r="L128" s="26"/>
      <c r="M128" s="6"/>
      <c r="N128" s="7"/>
    </row>
    <row r="129" spans="1:14">
      <c r="A129" s="7"/>
      <c r="B129" s="6"/>
      <c r="C129" s="27"/>
      <c r="D129" s="24"/>
      <c r="E129" s="24"/>
      <c r="F129" s="24"/>
      <c r="G129" s="24"/>
      <c r="H129" s="24"/>
      <c r="I129" s="47">
        <f>IF(G129&gt;=Sheet1!$B$26,Sheet1!$C$26,IF('Skupinske akcije'!G129&gt;=Sheet1!$B$27,Sheet1!$C$27,0))</f>
        <v>0</v>
      </c>
      <c r="J129" s="47">
        <f t="shared" si="1"/>
        <v>0</v>
      </c>
      <c r="K129" s="47">
        <f>IF(G129&gt;=Sheet1!$B$26,Sheet1!$D$26,IF('Skupinske akcije'!G129&gt;=Sheet1!$B$27,Sheet1!$D$27,0))</f>
        <v>0</v>
      </c>
      <c r="L129" s="26"/>
      <c r="M129" s="6"/>
      <c r="N129" s="7"/>
    </row>
    <row r="130" spans="1:14">
      <c r="A130" s="7"/>
      <c r="B130" s="6"/>
      <c r="C130" s="27"/>
      <c r="D130" s="24"/>
      <c r="E130" s="24"/>
      <c r="F130" s="24"/>
      <c r="G130" s="24"/>
      <c r="H130" s="24"/>
      <c r="I130" s="47">
        <f>IF(G130&gt;=Sheet1!$B$26,Sheet1!$C$26,IF('Skupinske akcije'!G130&gt;=Sheet1!$B$27,Sheet1!$C$27,0))</f>
        <v>0</v>
      </c>
      <c r="J130" s="47">
        <f t="shared" si="1"/>
        <v>0</v>
      </c>
      <c r="K130" s="47">
        <f>IF(G130&gt;=Sheet1!$B$26,Sheet1!$D$26,IF('Skupinske akcije'!G130&gt;=Sheet1!$B$27,Sheet1!$D$27,0))</f>
        <v>0</v>
      </c>
      <c r="L130" s="26"/>
      <c r="M130" s="6"/>
      <c r="N130" s="7"/>
    </row>
    <row r="131" spans="1:14">
      <c r="A131" s="7"/>
      <c r="B131" s="6"/>
      <c r="C131" s="27"/>
      <c r="D131" s="24"/>
      <c r="E131" s="24"/>
      <c r="F131" s="24"/>
      <c r="G131" s="24"/>
      <c r="H131" s="24"/>
      <c r="I131" s="47">
        <f>IF(G131&gt;=Sheet1!$B$26,Sheet1!$C$26,IF('Skupinske akcije'!G131&gt;=Sheet1!$B$27,Sheet1!$C$27,0))</f>
        <v>0</v>
      </c>
      <c r="J131" s="47">
        <f t="shared" si="1"/>
        <v>0</v>
      </c>
      <c r="K131" s="47">
        <f>IF(G131&gt;=Sheet1!$B$26,Sheet1!$D$26,IF('Skupinske akcije'!G131&gt;=Sheet1!$B$27,Sheet1!$D$27,0))</f>
        <v>0</v>
      </c>
      <c r="L131" s="26"/>
      <c r="M131" s="6"/>
      <c r="N131" s="7"/>
    </row>
    <row r="132" spans="1:14">
      <c r="A132" s="7"/>
      <c r="B132" s="6"/>
      <c r="C132" s="27"/>
      <c r="D132" s="24"/>
      <c r="E132" s="24"/>
      <c r="F132" s="24"/>
      <c r="G132" s="24"/>
      <c r="H132" s="24"/>
      <c r="I132" s="47">
        <f>IF(G132&gt;=Sheet1!$B$26,Sheet1!$C$26,IF('Skupinske akcije'!G132&gt;=Sheet1!$B$27,Sheet1!$C$27,0))</f>
        <v>0</v>
      </c>
      <c r="J132" s="47">
        <f t="shared" si="1"/>
        <v>0</v>
      </c>
      <c r="K132" s="47">
        <f>IF(G132&gt;=Sheet1!$B$26,Sheet1!$D$26,IF('Skupinske akcije'!G132&gt;=Sheet1!$B$27,Sheet1!$D$27,0))</f>
        <v>0</v>
      </c>
      <c r="L132" s="26"/>
      <c r="M132" s="6"/>
      <c r="N132" s="7"/>
    </row>
    <row r="133" spans="1:14">
      <c r="A133" s="7"/>
      <c r="B133" s="6"/>
      <c r="C133" s="27"/>
      <c r="D133" s="24"/>
      <c r="E133" s="24"/>
      <c r="F133" s="24"/>
      <c r="G133" s="24"/>
      <c r="H133" s="24"/>
      <c r="I133" s="47">
        <f>IF(G133&gt;=Sheet1!$B$26,Sheet1!$C$26,IF('Skupinske akcije'!G133&gt;=Sheet1!$B$27,Sheet1!$C$27,0))</f>
        <v>0</v>
      </c>
      <c r="J133" s="47">
        <f t="shared" si="1"/>
        <v>0</v>
      </c>
      <c r="K133" s="47">
        <f>IF(G133&gt;=Sheet1!$B$26,Sheet1!$D$26,IF('Skupinske akcije'!G133&gt;=Sheet1!$B$27,Sheet1!$D$27,0))</f>
        <v>0</v>
      </c>
      <c r="L133" s="26"/>
      <c r="M133" s="6"/>
      <c r="N133" s="7"/>
    </row>
    <row r="134" spans="1:14">
      <c r="A134" s="7"/>
      <c r="B134" s="6"/>
      <c r="C134" s="27"/>
      <c r="D134" s="24"/>
      <c r="E134" s="24"/>
      <c r="F134" s="24"/>
      <c r="G134" s="24"/>
      <c r="H134" s="24"/>
      <c r="I134" s="47">
        <f>IF(G134&gt;=Sheet1!$B$26,Sheet1!$C$26,IF('Skupinske akcije'!G134&gt;=Sheet1!$B$27,Sheet1!$C$27,0))</f>
        <v>0</v>
      </c>
      <c r="J134" s="47">
        <f t="shared" si="1"/>
        <v>0</v>
      </c>
      <c r="K134" s="47">
        <f>IF(G134&gt;=Sheet1!$B$26,Sheet1!$D$26,IF('Skupinske akcije'!G134&gt;=Sheet1!$B$27,Sheet1!$D$27,0))</f>
        <v>0</v>
      </c>
      <c r="L134" s="26"/>
      <c r="M134" s="6"/>
      <c r="N134" s="7"/>
    </row>
    <row r="135" spans="1:14">
      <c r="A135" s="7"/>
      <c r="B135" s="6"/>
      <c r="C135" s="27"/>
      <c r="D135" s="24"/>
      <c r="E135" s="24"/>
      <c r="F135" s="24"/>
      <c r="G135" s="24"/>
      <c r="H135" s="24"/>
      <c r="I135" s="47">
        <f>IF(G135&gt;=Sheet1!$B$26,Sheet1!$C$26,IF('Skupinske akcije'!G135&gt;=Sheet1!$B$27,Sheet1!$C$27,0))</f>
        <v>0</v>
      </c>
      <c r="J135" s="47">
        <f t="shared" si="1"/>
        <v>0</v>
      </c>
      <c r="K135" s="47">
        <f>IF(G135&gt;=Sheet1!$B$26,Sheet1!$D$26,IF('Skupinske akcije'!G135&gt;=Sheet1!$B$27,Sheet1!$D$27,0))</f>
        <v>0</v>
      </c>
      <c r="L135" s="26"/>
      <c r="M135" s="6"/>
      <c r="N135" s="7"/>
    </row>
    <row r="136" spans="1:14">
      <c r="A136" s="7"/>
      <c r="B136" s="6"/>
      <c r="C136" s="27"/>
      <c r="D136" s="24"/>
      <c r="E136" s="24"/>
      <c r="F136" s="24"/>
      <c r="G136" s="24"/>
      <c r="H136" s="24"/>
      <c r="I136" s="47">
        <f>IF(G136&gt;=Sheet1!$B$26,Sheet1!$C$26,IF('Skupinske akcije'!G136&gt;=Sheet1!$B$27,Sheet1!$C$27,0))</f>
        <v>0</v>
      </c>
      <c r="J136" s="47">
        <f t="shared" ref="J136:J199" si="2">H136*I136</f>
        <v>0</v>
      </c>
      <c r="K136" s="47">
        <f>IF(G136&gt;=Sheet1!$B$26,Sheet1!$D$26,IF('Skupinske akcije'!G136&gt;=Sheet1!$B$27,Sheet1!$D$27,0))</f>
        <v>0</v>
      </c>
      <c r="L136" s="26"/>
      <c r="M136" s="6"/>
      <c r="N136" s="7"/>
    </row>
    <row r="137" spans="1:14">
      <c r="A137" s="7"/>
      <c r="B137" s="6"/>
      <c r="C137" s="27"/>
      <c r="D137" s="24"/>
      <c r="E137" s="24"/>
      <c r="F137" s="24"/>
      <c r="G137" s="24"/>
      <c r="H137" s="24"/>
      <c r="I137" s="47">
        <f>IF(G137&gt;=Sheet1!$B$26,Sheet1!$C$26,IF('Skupinske akcije'!G137&gt;=Sheet1!$B$27,Sheet1!$C$27,0))</f>
        <v>0</v>
      </c>
      <c r="J137" s="47">
        <f t="shared" si="2"/>
        <v>0</v>
      </c>
      <c r="K137" s="47">
        <f>IF(G137&gt;=Sheet1!$B$26,Sheet1!$D$26,IF('Skupinske akcije'!G137&gt;=Sheet1!$B$27,Sheet1!$D$27,0))</f>
        <v>0</v>
      </c>
      <c r="L137" s="26"/>
      <c r="M137" s="6"/>
      <c r="N137" s="7"/>
    </row>
    <row r="138" spans="1:14">
      <c r="A138" s="7"/>
      <c r="B138" s="6"/>
      <c r="C138" s="27"/>
      <c r="D138" s="24"/>
      <c r="E138" s="24"/>
      <c r="F138" s="24"/>
      <c r="G138" s="24"/>
      <c r="H138" s="24"/>
      <c r="I138" s="47">
        <f>IF(G138&gt;=Sheet1!$B$26,Sheet1!$C$26,IF('Skupinske akcije'!G138&gt;=Sheet1!$B$27,Sheet1!$C$27,0))</f>
        <v>0</v>
      </c>
      <c r="J138" s="47">
        <f t="shared" si="2"/>
        <v>0</v>
      </c>
      <c r="K138" s="47">
        <f>IF(G138&gt;=Sheet1!$B$26,Sheet1!$D$26,IF('Skupinske akcije'!G138&gt;=Sheet1!$B$27,Sheet1!$D$27,0))</f>
        <v>0</v>
      </c>
      <c r="L138" s="26"/>
      <c r="M138" s="6"/>
      <c r="N138" s="7"/>
    </row>
    <row r="139" spans="1:14">
      <c r="A139" s="7"/>
      <c r="B139" s="6"/>
      <c r="C139" s="27"/>
      <c r="D139" s="24"/>
      <c r="E139" s="24"/>
      <c r="F139" s="24"/>
      <c r="G139" s="24"/>
      <c r="H139" s="24"/>
      <c r="I139" s="47">
        <f>IF(G139&gt;=Sheet1!$B$26,Sheet1!$C$26,IF('Skupinske akcije'!G139&gt;=Sheet1!$B$27,Sheet1!$C$27,0))</f>
        <v>0</v>
      </c>
      <c r="J139" s="47">
        <f t="shared" si="2"/>
        <v>0</v>
      </c>
      <c r="K139" s="47">
        <f>IF(G139&gt;=Sheet1!$B$26,Sheet1!$D$26,IF('Skupinske akcije'!G139&gt;=Sheet1!$B$27,Sheet1!$D$27,0))</f>
        <v>0</v>
      </c>
      <c r="L139" s="26"/>
      <c r="M139" s="6"/>
      <c r="N139" s="7"/>
    </row>
    <row r="140" spans="1:14">
      <c r="A140" s="7"/>
      <c r="B140" s="6"/>
      <c r="C140" s="27"/>
      <c r="D140" s="24"/>
      <c r="E140" s="24"/>
      <c r="F140" s="24"/>
      <c r="G140" s="24"/>
      <c r="H140" s="24"/>
      <c r="I140" s="47">
        <f>IF(G140&gt;=Sheet1!$B$26,Sheet1!$C$26,IF('Skupinske akcije'!G140&gt;=Sheet1!$B$27,Sheet1!$C$27,0))</f>
        <v>0</v>
      </c>
      <c r="J140" s="47">
        <f t="shared" si="2"/>
        <v>0</v>
      </c>
      <c r="K140" s="47">
        <f>IF(G140&gt;=Sheet1!$B$26,Sheet1!$D$26,IF('Skupinske akcije'!G140&gt;=Sheet1!$B$27,Sheet1!$D$27,0))</f>
        <v>0</v>
      </c>
      <c r="L140" s="26"/>
      <c r="M140" s="6"/>
      <c r="N140" s="7"/>
    </row>
    <row r="141" spans="1:14">
      <c r="A141" s="7"/>
      <c r="B141" s="6"/>
      <c r="C141" s="27"/>
      <c r="D141" s="24"/>
      <c r="E141" s="24"/>
      <c r="F141" s="24"/>
      <c r="G141" s="24"/>
      <c r="H141" s="24"/>
      <c r="I141" s="47">
        <f>IF(G141&gt;=Sheet1!$B$26,Sheet1!$C$26,IF('Skupinske akcije'!G141&gt;=Sheet1!$B$27,Sheet1!$C$27,0))</f>
        <v>0</v>
      </c>
      <c r="J141" s="47">
        <f t="shared" si="2"/>
        <v>0</v>
      </c>
      <c r="K141" s="47">
        <f>IF(G141&gt;=Sheet1!$B$26,Sheet1!$D$26,IF('Skupinske akcije'!G141&gt;=Sheet1!$B$27,Sheet1!$D$27,0))</f>
        <v>0</v>
      </c>
      <c r="L141" s="26"/>
      <c r="M141" s="6"/>
      <c r="N141" s="7"/>
    </row>
    <row r="142" spans="1:14">
      <c r="A142" s="7"/>
      <c r="B142" s="6"/>
      <c r="C142" s="27"/>
      <c r="D142" s="24"/>
      <c r="E142" s="24"/>
      <c r="F142" s="24"/>
      <c r="G142" s="24"/>
      <c r="H142" s="24"/>
      <c r="I142" s="47">
        <f>IF(G142&gt;=Sheet1!$B$26,Sheet1!$C$26,IF('Skupinske akcije'!G142&gt;=Sheet1!$B$27,Sheet1!$C$27,0))</f>
        <v>0</v>
      </c>
      <c r="J142" s="47">
        <f t="shared" si="2"/>
        <v>0</v>
      </c>
      <c r="K142" s="47">
        <f>IF(G142&gt;=Sheet1!$B$26,Sheet1!$D$26,IF('Skupinske akcije'!G142&gt;=Sheet1!$B$27,Sheet1!$D$27,0))</f>
        <v>0</v>
      </c>
      <c r="L142" s="26"/>
      <c r="M142" s="6"/>
      <c r="N142" s="7"/>
    </row>
    <row r="143" spans="1:14">
      <c r="A143" s="7"/>
      <c r="B143" s="6"/>
      <c r="C143" s="27"/>
      <c r="D143" s="24"/>
      <c r="E143" s="24"/>
      <c r="F143" s="24"/>
      <c r="G143" s="24"/>
      <c r="H143" s="24"/>
      <c r="I143" s="47">
        <f>IF(G143&gt;=Sheet1!$B$26,Sheet1!$C$26,IF('Skupinske akcije'!G143&gt;=Sheet1!$B$27,Sheet1!$C$27,0))</f>
        <v>0</v>
      </c>
      <c r="J143" s="47">
        <f t="shared" si="2"/>
        <v>0</v>
      </c>
      <c r="K143" s="47">
        <f>IF(G143&gt;=Sheet1!$B$26,Sheet1!$D$26,IF('Skupinske akcije'!G143&gt;=Sheet1!$B$27,Sheet1!$D$27,0))</f>
        <v>0</v>
      </c>
      <c r="L143" s="26"/>
      <c r="M143" s="6"/>
      <c r="N143" s="7"/>
    </row>
    <row r="144" spans="1:14">
      <c r="A144" s="7"/>
      <c r="B144" s="6"/>
      <c r="C144" s="27"/>
      <c r="D144" s="24"/>
      <c r="E144" s="24"/>
      <c r="F144" s="24"/>
      <c r="G144" s="24"/>
      <c r="H144" s="24"/>
      <c r="I144" s="47">
        <f>IF(G144&gt;=Sheet1!$B$26,Sheet1!$C$26,IF('Skupinske akcije'!G144&gt;=Sheet1!$B$27,Sheet1!$C$27,0))</f>
        <v>0</v>
      </c>
      <c r="J144" s="47">
        <f t="shared" si="2"/>
        <v>0</v>
      </c>
      <c r="K144" s="47">
        <f>IF(G144&gt;=Sheet1!$B$26,Sheet1!$D$26,IF('Skupinske akcije'!G144&gt;=Sheet1!$B$27,Sheet1!$D$27,0))</f>
        <v>0</v>
      </c>
      <c r="L144" s="26"/>
      <c r="M144" s="6"/>
      <c r="N144" s="7"/>
    </row>
    <row r="145" spans="1:14">
      <c r="A145" s="7"/>
      <c r="B145" s="6"/>
      <c r="C145" s="27"/>
      <c r="D145" s="24"/>
      <c r="E145" s="24"/>
      <c r="F145" s="24"/>
      <c r="G145" s="24"/>
      <c r="H145" s="24"/>
      <c r="I145" s="47">
        <f>IF(G145&gt;=Sheet1!$B$26,Sheet1!$C$26,IF('Skupinske akcije'!G145&gt;=Sheet1!$B$27,Sheet1!$C$27,0))</f>
        <v>0</v>
      </c>
      <c r="J145" s="47">
        <f t="shared" si="2"/>
        <v>0</v>
      </c>
      <c r="K145" s="47">
        <f>IF(G145&gt;=Sheet1!$B$26,Sheet1!$D$26,IF('Skupinske akcije'!G145&gt;=Sheet1!$B$27,Sheet1!$D$27,0))</f>
        <v>0</v>
      </c>
      <c r="L145" s="26"/>
      <c r="M145" s="6"/>
      <c r="N145" s="7"/>
    </row>
    <row r="146" spans="1:14">
      <c r="A146" s="7"/>
      <c r="B146" s="6"/>
      <c r="C146" s="27"/>
      <c r="D146" s="24"/>
      <c r="E146" s="24"/>
      <c r="F146" s="24"/>
      <c r="G146" s="24"/>
      <c r="H146" s="24"/>
      <c r="I146" s="47">
        <f>IF(G146&gt;=Sheet1!$B$26,Sheet1!$C$26,IF('Skupinske akcije'!G146&gt;=Sheet1!$B$27,Sheet1!$C$27,0))</f>
        <v>0</v>
      </c>
      <c r="J146" s="47">
        <f t="shared" si="2"/>
        <v>0</v>
      </c>
      <c r="K146" s="47">
        <f>IF(G146&gt;=Sheet1!$B$26,Sheet1!$D$26,IF('Skupinske akcije'!G146&gt;=Sheet1!$B$27,Sheet1!$D$27,0))</f>
        <v>0</v>
      </c>
      <c r="L146" s="26"/>
      <c r="M146" s="6"/>
      <c r="N146" s="7"/>
    </row>
    <row r="147" spans="1:14">
      <c r="A147" s="7"/>
      <c r="B147" s="6"/>
      <c r="C147" s="27"/>
      <c r="D147" s="24"/>
      <c r="E147" s="24"/>
      <c r="F147" s="24"/>
      <c r="G147" s="24"/>
      <c r="H147" s="24"/>
      <c r="I147" s="47">
        <f>IF(G147&gt;=Sheet1!$B$26,Sheet1!$C$26,IF('Skupinske akcije'!G147&gt;=Sheet1!$B$27,Sheet1!$C$27,0))</f>
        <v>0</v>
      </c>
      <c r="J147" s="47">
        <f t="shared" si="2"/>
        <v>0</v>
      </c>
      <c r="K147" s="47">
        <f>IF(G147&gt;=Sheet1!$B$26,Sheet1!$D$26,IF('Skupinske akcije'!G147&gt;=Sheet1!$B$27,Sheet1!$D$27,0))</f>
        <v>0</v>
      </c>
      <c r="L147" s="26"/>
      <c r="M147" s="6"/>
      <c r="N147" s="7"/>
    </row>
    <row r="148" spans="1:14">
      <c r="A148" s="7"/>
      <c r="B148" s="6"/>
      <c r="C148" s="27"/>
      <c r="D148" s="24"/>
      <c r="E148" s="24"/>
      <c r="F148" s="24"/>
      <c r="G148" s="24"/>
      <c r="H148" s="24"/>
      <c r="I148" s="47">
        <f>IF(G148&gt;=Sheet1!$B$26,Sheet1!$C$26,IF('Skupinske akcije'!G148&gt;=Sheet1!$B$27,Sheet1!$C$27,0))</f>
        <v>0</v>
      </c>
      <c r="J148" s="47">
        <f t="shared" si="2"/>
        <v>0</v>
      </c>
      <c r="K148" s="47">
        <f>IF(G148&gt;=Sheet1!$B$26,Sheet1!$D$26,IF('Skupinske akcije'!G148&gt;=Sheet1!$B$27,Sheet1!$D$27,0))</f>
        <v>0</v>
      </c>
      <c r="L148" s="26"/>
      <c r="M148" s="6"/>
      <c r="N148" s="7"/>
    </row>
    <row r="149" spans="1:14">
      <c r="A149" s="7"/>
      <c r="B149" s="6"/>
      <c r="C149" s="27"/>
      <c r="D149" s="24"/>
      <c r="E149" s="24"/>
      <c r="F149" s="24"/>
      <c r="G149" s="24"/>
      <c r="H149" s="24"/>
      <c r="I149" s="47">
        <f>IF(G149&gt;=Sheet1!$B$26,Sheet1!$C$26,IF('Skupinske akcije'!G149&gt;=Sheet1!$B$27,Sheet1!$C$27,0))</f>
        <v>0</v>
      </c>
      <c r="J149" s="47">
        <f t="shared" si="2"/>
        <v>0</v>
      </c>
      <c r="K149" s="47">
        <f>IF(G149&gt;=Sheet1!$B$26,Sheet1!$D$26,IF('Skupinske akcije'!G149&gt;=Sheet1!$B$27,Sheet1!$D$27,0))</f>
        <v>0</v>
      </c>
      <c r="L149" s="26"/>
      <c r="M149" s="6"/>
      <c r="N149" s="7"/>
    </row>
    <row r="150" spans="1:14">
      <c r="A150" s="7"/>
      <c r="B150" s="6"/>
      <c r="C150" s="27"/>
      <c r="D150" s="24"/>
      <c r="E150" s="24"/>
      <c r="F150" s="24"/>
      <c r="G150" s="24"/>
      <c r="H150" s="24"/>
      <c r="I150" s="47">
        <f>IF(G150&gt;=Sheet1!$B$26,Sheet1!$C$26,IF('Skupinske akcije'!G150&gt;=Sheet1!$B$27,Sheet1!$C$27,0))</f>
        <v>0</v>
      </c>
      <c r="J150" s="47">
        <f t="shared" si="2"/>
        <v>0</v>
      </c>
      <c r="K150" s="47">
        <f>IF(G150&gt;=Sheet1!$B$26,Sheet1!$D$26,IF('Skupinske akcije'!G150&gt;=Sheet1!$B$27,Sheet1!$D$27,0))</f>
        <v>0</v>
      </c>
      <c r="L150" s="26"/>
      <c r="M150" s="6"/>
      <c r="N150" s="7"/>
    </row>
    <row r="151" spans="1:14">
      <c r="A151" s="7"/>
      <c r="B151" s="6"/>
      <c r="C151" s="27"/>
      <c r="D151" s="24"/>
      <c r="E151" s="24"/>
      <c r="F151" s="24"/>
      <c r="G151" s="24"/>
      <c r="H151" s="24"/>
      <c r="I151" s="47">
        <f>IF(G151&gt;=Sheet1!$B$26,Sheet1!$C$26,IF('Skupinske akcije'!G151&gt;=Sheet1!$B$27,Sheet1!$C$27,0))</f>
        <v>0</v>
      </c>
      <c r="J151" s="47">
        <f t="shared" si="2"/>
        <v>0</v>
      </c>
      <c r="K151" s="47">
        <f>IF(G151&gt;=Sheet1!$B$26,Sheet1!$D$26,IF('Skupinske akcije'!G151&gt;=Sheet1!$B$27,Sheet1!$D$27,0))</f>
        <v>0</v>
      </c>
      <c r="L151" s="26"/>
      <c r="M151" s="6"/>
      <c r="N151" s="7"/>
    </row>
    <row r="152" spans="1:14">
      <c r="A152" s="7"/>
      <c r="B152" s="6"/>
      <c r="C152" s="27"/>
      <c r="D152" s="24"/>
      <c r="E152" s="24"/>
      <c r="F152" s="24"/>
      <c r="G152" s="24"/>
      <c r="H152" s="24"/>
      <c r="I152" s="47">
        <f>IF(G152&gt;=Sheet1!$B$26,Sheet1!$C$26,IF('Skupinske akcije'!G152&gt;=Sheet1!$B$27,Sheet1!$C$27,0))</f>
        <v>0</v>
      </c>
      <c r="J152" s="47">
        <f t="shared" si="2"/>
        <v>0</v>
      </c>
      <c r="K152" s="47">
        <f>IF(G152&gt;=Sheet1!$B$26,Sheet1!$D$26,IF('Skupinske akcije'!G152&gt;=Sheet1!$B$27,Sheet1!$D$27,0))</f>
        <v>0</v>
      </c>
      <c r="L152" s="26"/>
      <c r="M152" s="6"/>
      <c r="N152" s="7"/>
    </row>
    <row r="153" spans="1:14">
      <c r="A153" s="7"/>
      <c r="B153" s="6"/>
      <c r="C153" s="27"/>
      <c r="D153" s="24"/>
      <c r="E153" s="24"/>
      <c r="F153" s="24"/>
      <c r="G153" s="24"/>
      <c r="H153" s="24"/>
      <c r="I153" s="47">
        <f>IF(G153&gt;=Sheet1!$B$26,Sheet1!$C$26,IF('Skupinske akcije'!G153&gt;=Sheet1!$B$27,Sheet1!$C$27,0))</f>
        <v>0</v>
      </c>
      <c r="J153" s="47">
        <f t="shared" si="2"/>
        <v>0</v>
      </c>
      <c r="K153" s="47">
        <f>IF(G153&gt;=Sheet1!$B$26,Sheet1!$D$26,IF('Skupinske akcije'!G153&gt;=Sheet1!$B$27,Sheet1!$D$27,0))</f>
        <v>0</v>
      </c>
      <c r="L153" s="26"/>
      <c r="M153" s="6"/>
      <c r="N153" s="7"/>
    </row>
    <row r="154" spans="1:14">
      <c r="A154" s="7"/>
      <c r="B154" s="6"/>
      <c r="C154" s="27"/>
      <c r="D154" s="24"/>
      <c r="E154" s="24"/>
      <c r="F154" s="24"/>
      <c r="G154" s="24"/>
      <c r="H154" s="24"/>
      <c r="I154" s="47">
        <f>IF(G154&gt;=Sheet1!$B$26,Sheet1!$C$26,IF('Skupinske akcije'!G154&gt;=Sheet1!$B$27,Sheet1!$C$27,0))</f>
        <v>0</v>
      </c>
      <c r="J154" s="47">
        <f t="shared" si="2"/>
        <v>0</v>
      </c>
      <c r="K154" s="47">
        <f>IF(G154&gt;=Sheet1!$B$26,Sheet1!$D$26,IF('Skupinske akcije'!G154&gt;=Sheet1!$B$27,Sheet1!$D$27,0))</f>
        <v>0</v>
      </c>
      <c r="L154" s="26"/>
      <c r="M154" s="6"/>
      <c r="N154" s="7"/>
    </row>
    <row r="155" spans="1:14">
      <c r="A155" s="7"/>
      <c r="B155" s="6"/>
      <c r="C155" s="27"/>
      <c r="D155" s="24"/>
      <c r="E155" s="24"/>
      <c r="F155" s="24"/>
      <c r="G155" s="24"/>
      <c r="H155" s="24"/>
      <c r="I155" s="47">
        <f>IF(G155&gt;=Sheet1!$B$26,Sheet1!$C$26,IF('Skupinske akcije'!G155&gt;=Sheet1!$B$27,Sheet1!$C$27,0))</f>
        <v>0</v>
      </c>
      <c r="J155" s="47">
        <f t="shared" si="2"/>
        <v>0</v>
      </c>
      <c r="K155" s="47">
        <f>IF(G155&gt;=Sheet1!$B$26,Sheet1!$D$26,IF('Skupinske akcije'!G155&gt;=Sheet1!$B$27,Sheet1!$D$27,0))</f>
        <v>0</v>
      </c>
      <c r="L155" s="26"/>
      <c r="M155" s="6"/>
      <c r="N155" s="7"/>
    </row>
    <row r="156" spans="1:14">
      <c r="A156" s="7"/>
      <c r="B156" s="6"/>
      <c r="C156" s="27"/>
      <c r="D156" s="24"/>
      <c r="E156" s="24"/>
      <c r="F156" s="24"/>
      <c r="G156" s="24"/>
      <c r="H156" s="24"/>
      <c r="I156" s="47">
        <f>IF(G156&gt;=Sheet1!$B$26,Sheet1!$C$26,IF('Skupinske akcije'!G156&gt;=Sheet1!$B$27,Sheet1!$C$27,0))</f>
        <v>0</v>
      </c>
      <c r="J156" s="47">
        <f t="shared" si="2"/>
        <v>0</v>
      </c>
      <c r="K156" s="47">
        <f>IF(G156&gt;=Sheet1!$B$26,Sheet1!$D$26,IF('Skupinske akcije'!G156&gt;=Sheet1!$B$27,Sheet1!$D$27,0))</f>
        <v>0</v>
      </c>
      <c r="L156" s="26"/>
      <c r="M156" s="6"/>
      <c r="N156" s="7"/>
    </row>
    <row r="157" spans="1:14">
      <c r="A157" s="7"/>
      <c r="B157" s="6"/>
      <c r="C157" s="27"/>
      <c r="D157" s="24"/>
      <c r="E157" s="24"/>
      <c r="F157" s="24"/>
      <c r="G157" s="24"/>
      <c r="H157" s="24"/>
      <c r="I157" s="47">
        <f>IF(G157&gt;=Sheet1!$B$26,Sheet1!$C$26,IF('Skupinske akcije'!G157&gt;=Sheet1!$B$27,Sheet1!$C$27,0))</f>
        <v>0</v>
      </c>
      <c r="J157" s="47">
        <f t="shared" si="2"/>
        <v>0</v>
      </c>
      <c r="K157" s="47">
        <f>IF(G157&gt;=Sheet1!$B$26,Sheet1!$D$26,IF('Skupinske akcije'!G157&gt;=Sheet1!$B$27,Sheet1!$D$27,0))</f>
        <v>0</v>
      </c>
      <c r="L157" s="26"/>
      <c r="M157" s="6"/>
      <c r="N157" s="7"/>
    </row>
    <row r="158" spans="1:14">
      <c r="A158" s="7"/>
      <c r="B158" s="6"/>
      <c r="C158" s="27"/>
      <c r="D158" s="24"/>
      <c r="E158" s="24"/>
      <c r="F158" s="24"/>
      <c r="G158" s="24"/>
      <c r="H158" s="24"/>
      <c r="I158" s="47">
        <f>IF(G158&gt;=Sheet1!$B$26,Sheet1!$C$26,IF('Skupinske akcije'!G158&gt;=Sheet1!$B$27,Sheet1!$C$27,0))</f>
        <v>0</v>
      </c>
      <c r="J158" s="47">
        <f t="shared" si="2"/>
        <v>0</v>
      </c>
      <c r="K158" s="47">
        <f>IF(G158&gt;=Sheet1!$B$26,Sheet1!$D$26,IF('Skupinske akcije'!G158&gt;=Sheet1!$B$27,Sheet1!$D$27,0))</f>
        <v>0</v>
      </c>
      <c r="L158" s="26"/>
      <c r="M158" s="6"/>
      <c r="N158" s="7"/>
    </row>
    <row r="159" spans="1:14">
      <c r="A159" s="7"/>
      <c r="B159" s="6"/>
      <c r="C159" s="27"/>
      <c r="D159" s="24"/>
      <c r="E159" s="24"/>
      <c r="F159" s="24"/>
      <c r="G159" s="24"/>
      <c r="H159" s="24"/>
      <c r="I159" s="47">
        <f>IF(G159&gt;=Sheet1!$B$26,Sheet1!$C$26,IF('Skupinske akcije'!G159&gt;=Sheet1!$B$27,Sheet1!$C$27,0))</f>
        <v>0</v>
      </c>
      <c r="J159" s="47">
        <f t="shared" si="2"/>
        <v>0</v>
      </c>
      <c r="K159" s="47">
        <f>IF(G159&gt;=Sheet1!$B$26,Sheet1!$D$26,IF('Skupinske akcije'!G159&gt;=Sheet1!$B$27,Sheet1!$D$27,0))</f>
        <v>0</v>
      </c>
      <c r="L159" s="26"/>
      <c r="M159" s="6"/>
      <c r="N159" s="7"/>
    </row>
    <row r="160" spans="1:14">
      <c r="A160" s="7"/>
      <c r="B160" s="6"/>
      <c r="C160" s="27"/>
      <c r="D160" s="24"/>
      <c r="E160" s="24"/>
      <c r="F160" s="24"/>
      <c r="G160" s="24"/>
      <c r="H160" s="24"/>
      <c r="I160" s="47">
        <f>IF(G160&gt;=Sheet1!$B$26,Sheet1!$C$26,IF('Skupinske akcije'!G160&gt;=Sheet1!$B$27,Sheet1!$C$27,0))</f>
        <v>0</v>
      </c>
      <c r="J160" s="47">
        <f t="shared" si="2"/>
        <v>0</v>
      </c>
      <c r="K160" s="47">
        <f>IF(G160&gt;=Sheet1!$B$26,Sheet1!$D$26,IF('Skupinske akcije'!G160&gt;=Sheet1!$B$27,Sheet1!$D$27,0))</f>
        <v>0</v>
      </c>
      <c r="L160" s="26"/>
      <c r="M160" s="6"/>
      <c r="N160" s="7"/>
    </row>
    <row r="161" spans="1:14">
      <c r="A161" s="7"/>
      <c r="B161" s="6"/>
      <c r="C161" s="27"/>
      <c r="D161" s="24"/>
      <c r="E161" s="24"/>
      <c r="F161" s="24"/>
      <c r="G161" s="24"/>
      <c r="H161" s="24"/>
      <c r="I161" s="47">
        <f>IF(G161&gt;=Sheet1!$B$26,Sheet1!$C$26,IF('Skupinske akcije'!G161&gt;=Sheet1!$B$27,Sheet1!$C$27,0))</f>
        <v>0</v>
      </c>
      <c r="J161" s="47">
        <f t="shared" si="2"/>
        <v>0</v>
      </c>
      <c r="K161" s="47">
        <f>IF(G161&gt;=Sheet1!$B$26,Sheet1!$D$26,IF('Skupinske akcije'!G161&gt;=Sheet1!$B$27,Sheet1!$D$27,0))</f>
        <v>0</v>
      </c>
      <c r="L161" s="26"/>
      <c r="M161" s="6"/>
      <c r="N161" s="7"/>
    </row>
    <row r="162" spans="1:14">
      <c r="A162" s="7"/>
      <c r="B162" s="6"/>
      <c r="C162" s="27"/>
      <c r="D162" s="24"/>
      <c r="E162" s="24"/>
      <c r="F162" s="24"/>
      <c r="G162" s="24"/>
      <c r="H162" s="24"/>
      <c r="I162" s="47">
        <f>IF(G162&gt;=Sheet1!$B$26,Sheet1!$C$26,IF('Skupinske akcije'!G162&gt;=Sheet1!$B$27,Sheet1!$C$27,0))</f>
        <v>0</v>
      </c>
      <c r="J162" s="47">
        <f t="shared" si="2"/>
        <v>0</v>
      </c>
      <c r="K162" s="47">
        <f>IF(G162&gt;=Sheet1!$B$26,Sheet1!$D$26,IF('Skupinske akcije'!G162&gt;=Sheet1!$B$27,Sheet1!$D$27,0))</f>
        <v>0</v>
      </c>
      <c r="L162" s="26"/>
      <c r="M162" s="6"/>
      <c r="N162" s="7"/>
    </row>
    <row r="163" spans="1:14">
      <c r="A163" s="7"/>
      <c r="B163" s="6"/>
      <c r="C163" s="27"/>
      <c r="D163" s="24"/>
      <c r="E163" s="24"/>
      <c r="F163" s="24"/>
      <c r="G163" s="24"/>
      <c r="H163" s="24"/>
      <c r="I163" s="47">
        <f>IF(G163&gt;=Sheet1!$B$26,Sheet1!$C$26,IF('Skupinske akcije'!G163&gt;=Sheet1!$B$27,Sheet1!$C$27,0))</f>
        <v>0</v>
      </c>
      <c r="J163" s="47">
        <f t="shared" si="2"/>
        <v>0</v>
      </c>
      <c r="K163" s="47">
        <f>IF(G163&gt;=Sheet1!$B$26,Sheet1!$D$26,IF('Skupinske akcije'!G163&gt;=Sheet1!$B$27,Sheet1!$D$27,0))</f>
        <v>0</v>
      </c>
      <c r="L163" s="26"/>
      <c r="M163" s="6"/>
      <c r="N163" s="7"/>
    </row>
    <row r="164" spans="1:14">
      <c r="A164" s="7"/>
      <c r="B164" s="6"/>
      <c r="C164" s="27"/>
      <c r="D164" s="24"/>
      <c r="E164" s="24"/>
      <c r="F164" s="24"/>
      <c r="G164" s="24"/>
      <c r="H164" s="24"/>
      <c r="I164" s="47">
        <f>IF(G164&gt;=Sheet1!$B$26,Sheet1!$C$26,IF('Skupinske akcije'!G164&gt;=Sheet1!$B$27,Sheet1!$C$27,0))</f>
        <v>0</v>
      </c>
      <c r="J164" s="47">
        <f t="shared" si="2"/>
        <v>0</v>
      </c>
      <c r="K164" s="47">
        <f>IF(G164&gt;=Sheet1!$B$26,Sheet1!$D$26,IF('Skupinske akcije'!G164&gt;=Sheet1!$B$27,Sheet1!$D$27,0))</f>
        <v>0</v>
      </c>
      <c r="L164" s="26"/>
      <c r="M164" s="6"/>
      <c r="N164" s="7"/>
    </row>
    <row r="165" spans="1:14">
      <c r="A165" s="7"/>
      <c r="B165" s="6"/>
      <c r="C165" s="27"/>
      <c r="D165" s="24"/>
      <c r="E165" s="24"/>
      <c r="F165" s="24"/>
      <c r="G165" s="24"/>
      <c r="H165" s="24"/>
      <c r="I165" s="47">
        <f>IF(G165&gt;=Sheet1!$B$26,Sheet1!$C$26,IF('Skupinske akcije'!G165&gt;=Sheet1!$B$27,Sheet1!$C$27,0))</f>
        <v>0</v>
      </c>
      <c r="J165" s="47">
        <f t="shared" si="2"/>
        <v>0</v>
      </c>
      <c r="K165" s="47">
        <f>IF(G165&gt;=Sheet1!$B$26,Sheet1!$D$26,IF('Skupinske akcije'!G165&gt;=Sheet1!$B$27,Sheet1!$D$27,0))</f>
        <v>0</v>
      </c>
      <c r="L165" s="26"/>
      <c r="M165" s="6"/>
      <c r="N165" s="7"/>
    </row>
    <row r="166" spans="1:14">
      <c r="A166" s="7"/>
      <c r="B166" s="6"/>
      <c r="C166" s="27"/>
      <c r="D166" s="24"/>
      <c r="E166" s="24"/>
      <c r="F166" s="24"/>
      <c r="G166" s="24"/>
      <c r="H166" s="24"/>
      <c r="I166" s="47">
        <f>IF(G166&gt;=Sheet1!$B$26,Sheet1!$C$26,IF('Skupinske akcije'!G166&gt;=Sheet1!$B$27,Sheet1!$C$27,0))</f>
        <v>0</v>
      </c>
      <c r="J166" s="47">
        <f t="shared" si="2"/>
        <v>0</v>
      </c>
      <c r="K166" s="47">
        <f>IF(G166&gt;=Sheet1!$B$26,Sheet1!$D$26,IF('Skupinske akcije'!G166&gt;=Sheet1!$B$27,Sheet1!$D$27,0))</f>
        <v>0</v>
      </c>
      <c r="L166" s="26"/>
      <c r="M166" s="6"/>
      <c r="N166" s="7"/>
    </row>
    <row r="167" spans="1:14">
      <c r="A167" s="7"/>
      <c r="B167" s="6"/>
      <c r="C167" s="27"/>
      <c r="D167" s="24"/>
      <c r="E167" s="24"/>
      <c r="F167" s="24"/>
      <c r="G167" s="24"/>
      <c r="H167" s="24"/>
      <c r="I167" s="47">
        <f>IF(G167&gt;=Sheet1!$B$26,Sheet1!$C$26,IF('Skupinske akcije'!G167&gt;=Sheet1!$B$27,Sheet1!$C$27,0))</f>
        <v>0</v>
      </c>
      <c r="J167" s="47">
        <f t="shared" si="2"/>
        <v>0</v>
      </c>
      <c r="K167" s="47">
        <f>IF(G167&gt;=Sheet1!$B$26,Sheet1!$D$26,IF('Skupinske akcije'!G167&gt;=Sheet1!$B$27,Sheet1!$D$27,0))</f>
        <v>0</v>
      </c>
      <c r="L167" s="26"/>
      <c r="M167" s="6"/>
      <c r="N167" s="7"/>
    </row>
    <row r="168" spans="1:14">
      <c r="A168" s="7"/>
      <c r="B168" s="6"/>
      <c r="C168" s="27"/>
      <c r="D168" s="24"/>
      <c r="E168" s="24"/>
      <c r="F168" s="24"/>
      <c r="G168" s="24"/>
      <c r="H168" s="24"/>
      <c r="I168" s="47">
        <f>IF(G168&gt;=Sheet1!$B$26,Sheet1!$C$26,IF('Skupinske akcije'!G168&gt;=Sheet1!$B$27,Sheet1!$C$27,0))</f>
        <v>0</v>
      </c>
      <c r="J168" s="47">
        <f t="shared" si="2"/>
        <v>0</v>
      </c>
      <c r="K168" s="47">
        <f>IF(G168&gt;=Sheet1!$B$26,Sheet1!$D$26,IF('Skupinske akcije'!G168&gt;=Sheet1!$B$27,Sheet1!$D$27,0))</f>
        <v>0</v>
      </c>
      <c r="L168" s="26"/>
      <c r="M168" s="6"/>
      <c r="N168" s="7"/>
    </row>
    <row r="169" spans="1:14">
      <c r="A169" s="7"/>
      <c r="B169" s="6"/>
      <c r="C169" s="27"/>
      <c r="D169" s="24"/>
      <c r="E169" s="24"/>
      <c r="F169" s="24"/>
      <c r="G169" s="24"/>
      <c r="H169" s="24"/>
      <c r="I169" s="47">
        <f>IF(G169&gt;=Sheet1!$B$26,Sheet1!$C$26,IF('Skupinske akcije'!G169&gt;=Sheet1!$B$27,Sheet1!$C$27,0))</f>
        <v>0</v>
      </c>
      <c r="J169" s="47">
        <f t="shared" si="2"/>
        <v>0</v>
      </c>
      <c r="K169" s="47">
        <f>IF(G169&gt;=Sheet1!$B$26,Sheet1!$D$26,IF('Skupinske akcije'!G169&gt;=Sheet1!$B$27,Sheet1!$D$27,0))</f>
        <v>0</v>
      </c>
      <c r="L169" s="26"/>
      <c r="M169" s="6"/>
      <c r="N169" s="7"/>
    </row>
    <row r="170" spans="1:14">
      <c r="A170" s="7"/>
      <c r="B170" s="6"/>
      <c r="C170" s="27"/>
      <c r="D170" s="24"/>
      <c r="E170" s="24"/>
      <c r="F170" s="24"/>
      <c r="G170" s="24"/>
      <c r="H170" s="24"/>
      <c r="I170" s="47">
        <f>IF(G170&gt;=Sheet1!$B$26,Sheet1!$C$26,IF('Skupinske akcije'!G170&gt;=Sheet1!$B$27,Sheet1!$C$27,0))</f>
        <v>0</v>
      </c>
      <c r="J170" s="47">
        <f t="shared" si="2"/>
        <v>0</v>
      </c>
      <c r="K170" s="47">
        <f>IF(G170&gt;=Sheet1!$B$26,Sheet1!$D$26,IF('Skupinske akcije'!G170&gt;=Sheet1!$B$27,Sheet1!$D$27,0))</f>
        <v>0</v>
      </c>
      <c r="L170" s="26"/>
      <c r="M170" s="6"/>
      <c r="N170" s="7"/>
    </row>
    <row r="171" spans="1:14">
      <c r="A171" s="7"/>
      <c r="B171" s="6"/>
      <c r="C171" s="27"/>
      <c r="D171" s="24"/>
      <c r="E171" s="24"/>
      <c r="F171" s="24"/>
      <c r="G171" s="24"/>
      <c r="H171" s="24"/>
      <c r="I171" s="47">
        <f>IF(G171&gt;=Sheet1!$B$26,Sheet1!$C$26,IF('Skupinske akcije'!G171&gt;=Sheet1!$B$27,Sheet1!$C$27,0))</f>
        <v>0</v>
      </c>
      <c r="J171" s="47">
        <f t="shared" si="2"/>
        <v>0</v>
      </c>
      <c r="K171" s="47">
        <f>IF(G171&gt;=Sheet1!$B$26,Sheet1!$D$26,IF('Skupinske akcije'!G171&gt;=Sheet1!$B$27,Sheet1!$D$27,0))</f>
        <v>0</v>
      </c>
      <c r="L171" s="26"/>
      <c r="M171" s="6"/>
      <c r="N171" s="7"/>
    </row>
    <row r="172" spans="1:14">
      <c r="A172" s="7"/>
      <c r="B172" s="6"/>
      <c r="C172" s="27"/>
      <c r="D172" s="24"/>
      <c r="E172" s="24"/>
      <c r="F172" s="24"/>
      <c r="G172" s="24"/>
      <c r="H172" s="24"/>
      <c r="I172" s="47">
        <f>IF(G172&gt;=Sheet1!$B$26,Sheet1!$C$26,IF('Skupinske akcije'!G172&gt;=Sheet1!$B$27,Sheet1!$C$27,0))</f>
        <v>0</v>
      </c>
      <c r="J172" s="47">
        <f t="shared" si="2"/>
        <v>0</v>
      </c>
      <c r="K172" s="47">
        <f>IF(G172&gt;=Sheet1!$B$26,Sheet1!$D$26,IF('Skupinske akcije'!G172&gt;=Sheet1!$B$27,Sheet1!$D$27,0))</f>
        <v>0</v>
      </c>
      <c r="L172" s="26"/>
      <c r="M172" s="6"/>
      <c r="N172" s="7"/>
    </row>
    <row r="173" spans="1:14">
      <c r="A173" s="7"/>
      <c r="B173" s="6"/>
      <c r="C173" s="27"/>
      <c r="D173" s="24"/>
      <c r="E173" s="24"/>
      <c r="F173" s="24"/>
      <c r="G173" s="24"/>
      <c r="H173" s="24"/>
      <c r="I173" s="47">
        <f>IF(G173&gt;=Sheet1!$B$26,Sheet1!$C$26,IF('Skupinske akcije'!G173&gt;=Sheet1!$B$27,Sheet1!$C$27,0))</f>
        <v>0</v>
      </c>
      <c r="J173" s="47">
        <f t="shared" si="2"/>
        <v>0</v>
      </c>
      <c r="K173" s="47">
        <f>IF(G173&gt;=Sheet1!$B$26,Sheet1!$D$26,IF('Skupinske akcije'!G173&gt;=Sheet1!$B$27,Sheet1!$D$27,0))</f>
        <v>0</v>
      </c>
      <c r="L173" s="26"/>
      <c r="M173" s="6"/>
      <c r="N173" s="7"/>
    </row>
    <row r="174" spans="1:14">
      <c r="A174" s="7"/>
      <c r="B174" s="6"/>
      <c r="C174" s="27"/>
      <c r="D174" s="24"/>
      <c r="E174" s="24"/>
      <c r="F174" s="24"/>
      <c r="G174" s="24"/>
      <c r="H174" s="24"/>
      <c r="I174" s="47">
        <f>IF(G174&gt;=Sheet1!$B$26,Sheet1!$C$26,IF('Skupinske akcije'!G174&gt;=Sheet1!$B$27,Sheet1!$C$27,0))</f>
        <v>0</v>
      </c>
      <c r="J174" s="47">
        <f t="shared" si="2"/>
        <v>0</v>
      </c>
      <c r="K174" s="47">
        <f>IF(G174&gt;=Sheet1!$B$26,Sheet1!$D$26,IF('Skupinske akcije'!G174&gt;=Sheet1!$B$27,Sheet1!$D$27,0))</f>
        <v>0</v>
      </c>
      <c r="L174" s="26"/>
      <c r="M174" s="6"/>
      <c r="N174" s="7"/>
    </row>
    <row r="175" spans="1:14">
      <c r="A175" s="7"/>
      <c r="B175" s="6"/>
      <c r="C175" s="27"/>
      <c r="D175" s="24"/>
      <c r="E175" s="24"/>
      <c r="F175" s="24"/>
      <c r="G175" s="24"/>
      <c r="H175" s="24"/>
      <c r="I175" s="47">
        <f>IF(G175&gt;=Sheet1!$B$26,Sheet1!$C$26,IF('Skupinske akcije'!G175&gt;=Sheet1!$B$27,Sheet1!$C$27,0))</f>
        <v>0</v>
      </c>
      <c r="J175" s="47">
        <f t="shared" si="2"/>
        <v>0</v>
      </c>
      <c r="K175" s="47">
        <f>IF(G175&gt;=Sheet1!$B$26,Sheet1!$D$26,IF('Skupinske akcije'!G175&gt;=Sheet1!$B$27,Sheet1!$D$27,0))</f>
        <v>0</v>
      </c>
      <c r="L175" s="26"/>
      <c r="M175" s="6"/>
      <c r="N175" s="7"/>
    </row>
    <row r="176" spans="1:14">
      <c r="A176" s="7"/>
      <c r="B176" s="6"/>
      <c r="C176" s="27"/>
      <c r="D176" s="24"/>
      <c r="E176" s="24"/>
      <c r="F176" s="24"/>
      <c r="G176" s="24"/>
      <c r="H176" s="24"/>
      <c r="I176" s="47">
        <f>IF(G176&gt;=Sheet1!$B$26,Sheet1!$C$26,IF('Skupinske akcije'!G176&gt;=Sheet1!$B$27,Sheet1!$C$27,0))</f>
        <v>0</v>
      </c>
      <c r="J176" s="47">
        <f t="shared" si="2"/>
        <v>0</v>
      </c>
      <c r="K176" s="47">
        <f>IF(G176&gt;=Sheet1!$B$26,Sheet1!$D$26,IF('Skupinske akcije'!G176&gt;=Sheet1!$B$27,Sheet1!$D$27,0))</f>
        <v>0</v>
      </c>
      <c r="L176" s="26"/>
      <c r="M176" s="6"/>
      <c r="N176" s="7"/>
    </row>
    <row r="177" spans="1:14">
      <c r="A177" s="7"/>
      <c r="B177" s="6"/>
      <c r="C177" s="27"/>
      <c r="D177" s="24"/>
      <c r="E177" s="24"/>
      <c r="F177" s="24"/>
      <c r="G177" s="24"/>
      <c r="H177" s="24"/>
      <c r="I177" s="47">
        <f>IF(G177&gt;=Sheet1!$B$26,Sheet1!$C$26,IF('Skupinske akcije'!G177&gt;=Sheet1!$B$27,Sheet1!$C$27,0))</f>
        <v>0</v>
      </c>
      <c r="J177" s="47">
        <f t="shared" si="2"/>
        <v>0</v>
      </c>
      <c r="K177" s="47">
        <f>IF(G177&gt;=Sheet1!$B$26,Sheet1!$D$26,IF('Skupinske akcije'!G177&gt;=Sheet1!$B$27,Sheet1!$D$27,0))</f>
        <v>0</v>
      </c>
      <c r="L177" s="26"/>
      <c r="M177" s="6"/>
      <c r="N177" s="7"/>
    </row>
    <row r="178" spans="1:14">
      <c r="A178" s="7"/>
      <c r="B178" s="6"/>
      <c r="C178" s="27"/>
      <c r="D178" s="24"/>
      <c r="E178" s="24"/>
      <c r="F178" s="24"/>
      <c r="G178" s="24"/>
      <c r="H178" s="24"/>
      <c r="I178" s="47">
        <f>IF(G178&gt;=Sheet1!$B$26,Sheet1!$C$26,IF('Skupinske akcije'!G178&gt;=Sheet1!$B$27,Sheet1!$C$27,0))</f>
        <v>0</v>
      </c>
      <c r="J178" s="47">
        <f t="shared" si="2"/>
        <v>0</v>
      </c>
      <c r="K178" s="47">
        <f>IF(G178&gt;=Sheet1!$B$26,Sheet1!$D$26,IF('Skupinske akcije'!G178&gt;=Sheet1!$B$27,Sheet1!$D$27,0))</f>
        <v>0</v>
      </c>
      <c r="L178" s="26"/>
      <c r="M178" s="6"/>
      <c r="N178" s="7"/>
    </row>
    <row r="179" spans="1:14">
      <c r="A179" s="7"/>
      <c r="B179" s="6"/>
      <c r="C179" s="27"/>
      <c r="D179" s="24"/>
      <c r="E179" s="24"/>
      <c r="F179" s="24"/>
      <c r="G179" s="24"/>
      <c r="H179" s="24"/>
      <c r="I179" s="47">
        <f>IF(G179&gt;=Sheet1!$B$26,Sheet1!$C$26,IF('Skupinske akcije'!G179&gt;=Sheet1!$B$27,Sheet1!$C$27,0))</f>
        <v>0</v>
      </c>
      <c r="J179" s="47">
        <f t="shared" si="2"/>
        <v>0</v>
      </c>
      <c r="K179" s="47">
        <f>IF(G179&gt;=Sheet1!$B$26,Sheet1!$D$26,IF('Skupinske akcije'!G179&gt;=Sheet1!$B$27,Sheet1!$D$27,0))</f>
        <v>0</v>
      </c>
      <c r="L179" s="26"/>
      <c r="M179" s="6"/>
      <c r="N179" s="7"/>
    </row>
    <row r="180" spans="1:14">
      <c r="A180" s="7"/>
      <c r="B180" s="6"/>
      <c r="C180" s="27"/>
      <c r="D180" s="24"/>
      <c r="E180" s="24"/>
      <c r="F180" s="24"/>
      <c r="G180" s="24"/>
      <c r="H180" s="24"/>
      <c r="I180" s="47">
        <f>IF(G180&gt;=Sheet1!$B$26,Sheet1!$C$26,IF('Skupinske akcije'!G180&gt;=Sheet1!$B$27,Sheet1!$C$27,0))</f>
        <v>0</v>
      </c>
      <c r="J180" s="47">
        <f t="shared" si="2"/>
        <v>0</v>
      </c>
      <c r="K180" s="47">
        <f>IF(G180&gt;=Sheet1!$B$26,Sheet1!$D$26,IF('Skupinske akcije'!G180&gt;=Sheet1!$B$27,Sheet1!$D$27,0))</f>
        <v>0</v>
      </c>
      <c r="L180" s="26"/>
      <c r="M180" s="6"/>
      <c r="N180" s="7"/>
    </row>
    <row r="181" spans="1:14">
      <c r="A181" s="7"/>
      <c r="B181" s="6"/>
      <c r="C181" s="27"/>
      <c r="D181" s="24"/>
      <c r="E181" s="24"/>
      <c r="F181" s="24"/>
      <c r="G181" s="24"/>
      <c r="H181" s="24"/>
      <c r="I181" s="47">
        <f>IF(G181&gt;=Sheet1!$B$26,Sheet1!$C$26,IF('Skupinske akcije'!G181&gt;=Sheet1!$B$27,Sheet1!$C$27,0))</f>
        <v>0</v>
      </c>
      <c r="J181" s="47">
        <f t="shared" si="2"/>
        <v>0</v>
      </c>
      <c r="K181" s="47">
        <f>IF(G181&gt;=Sheet1!$B$26,Sheet1!$D$26,IF('Skupinske akcije'!G181&gt;=Sheet1!$B$27,Sheet1!$D$27,0))</f>
        <v>0</v>
      </c>
      <c r="L181" s="26"/>
      <c r="M181" s="6"/>
      <c r="N181" s="7"/>
    </row>
    <row r="182" spans="1:14">
      <c r="A182" s="7"/>
      <c r="B182" s="6"/>
      <c r="C182" s="27"/>
      <c r="D182" s="24"/>
      <c r="E182" s="24"/>
      <c r="F182" s="24"/>
      <c r="G182" s="24"/>
      <c r="H182" s="24"/>
      <c r="I182" s="47">
        <f>IF(G182&gt;=Sheet1!$B$26,Sheet1!$C$26,IF('Skupinske akcije'!G182&gt;=Sheet1!$B$27,Sheet1!$C$27,0))</f>
        <v>0</v>
      </c>
      <c r="J182" s="47">
        <f t="shared" si="2"/>
        <v>0</v>
      </c>
      <c r="K182" s="47">
        <f>IF(G182&gt;=Sheet1!$B$26,Sheet1!$D$26,IF('Skupinske akcije'!G182&gt;=Sheet1!$B$27,Sheet1!$D$27,0))</f>
        <v>0</v>
      </c>
      <c r="L182" s="26"/>
      <c r="M182" s="6"/>
      <c r="N182" s="7"/>
    </row>
    <row r="183" spans="1:14">
      <c r="A183" s="7"/>
      <c r="B183" s="6"/>
      <c r="C183" s="27"/>
      <c r="D183" s="24"/>
      <c r="E183" s="24"/>
      <c r="F183" s="24"/>
      <c r="G183" s="24"/>
      <c r="H183" s="24"/>
      <c r="I183" s="47">
        <f>IF(G183&gt;=Sheet1!$B$26,Sheet1!$C$26,IF('Skupinske akcije'!G183&gt;=Sheet1!$B$27,Sheet1!$C$27,0))</f>
        <v>0</v>
      </c>
      <c r="J183" s="47">
        <f t="shared" si="2"/>
        <v>0</v>
      </c>
      <c r="K183" s="47">
        <f>IF(G183&gt;=Sheet1!$B$26,Sheet1!$D$26,IF('Skupinske akcije'!G183&gt;=Sheet1!$B$27,Sheet1!$D$27,0))</f>
        <v>0</v>
      </c>
      <c r="L183" s="26"/>
      <c r="M183" s="6"/>
      <c r="N183" s="7"/>
    </row>
    <row r="184" spans="1:14">
      <c r="A184" s="7"/>
      <c r="B184" s="6"/>
      <c r="C184" s="27"/>
      <c r="D184" s="24"/>
      <c r="E184" s="24"/>
      <c r="F184" s="24"/>
      <c r="G184" s="24"/>
      <c r="H184" s="24"/>
      <c r="I184" s="47">
        <f>IF(G184&gt;=Sheet1!$B$26,Sheet1!$C$26,IF('Skupinske akcije'!G184&gt;=Sheet1!$B$27,Sheet1!$C$27,0))</f>
        <v>0</v>
      </c>
      <c r="J184" s="47">
        <f t="shared" si="2"/>
        <v>0</v>
      </c>
      <c r="K184" s="47">
        <f>IF(G184&gt;=Sheet1!$B$26,Sheet1!$D$26,IF('Skupinske akcije'!G184&gt;=Sheet1!$B$27,Sheet1!$D$27,0))</f>
        <v>0</v>
      </c>
      <c r="L184" s="26"/>
      <c r="M184" s="6"/>
      <c r="N184" s="7"/>
    </row>
    <row r="185" spans="1:14">
      <c r="A185" s="7"/>
      <c r="B185" s="6"/>
      <c r="C185" s="27"/>
      <c r="D185" s="24"/>
      <c r="E185" s="24"/>
      <c r="F185" s="24"/>
      <c r="G185" s="24"/>
      <c r="H185" s="24"/>
      <c r="I185" s="47">
        <f>IF(G185&gt;=Sheet1!$B$26,Sheet1!$C$26,IF('Skupinske akcije'!G185&gt;=Sheet1!$B$27,Sheet1!$C$27,0))</f>
        <v>0</v>
      </c>
      <c r="J185" s="47">
        <f t="shared" si="2"/>
        <v>0</v>
      </c>
      <c r="K185" s="47">
        <f>IF(G185&gt;=Sheet1!$B$26,Sheet1!$D$26,IF('Skupinske akcije'!G185&gt;=Sheet1!$B$27,Sheet1!$D$27,0))</f>
        <v>0</v>
      </c>
      <c r="L185" s="26"/>
      <c r="M185" s="6"/>
      <c r="N185" s="7"/>
    </row>
    <row r="186" spans="1:14">
      <c r="A186" s="7"/>
      <c r="B186" s="6"/>
      <c r="C186" s="27"/>
      <c r="D186" s="24"/>
      <c r="E186" s="24"/>
      <c r="F186" s="24"/>
      <c r="G186" s="24"/>
      <c r="H186" s="24"/>
      <c r="I186" s="47">
        <f>IF(G186&gt;=Sheet1!$B$26,Sheet1!$C$26,IF('Skupinske akcije'!G186&gt;=Sheet1!$B$27,Sheet1!$C$27,0))</f>
        <v>0</v>
      </c>
      <c r="J186" s="47">
        <f t="shared" si="2"/>
        <v>0</v>
      </c>
      <c r="K186" s="47">
        <f>IF(G186&gt;=Sheet1!$B$26,Sheet1!$D$26,IF('Skupinske akcije'!G186&gt;=Sheet1!$B$27,Sheet1!$D$27,0))</f>
        <v>0</v>
      </c>
      <c r="L186" s="26"/>
      <c r="M186" s="6"/>
      <c r="N186" s="7"/>
    </row>
    <row r="187" spans="1:14">
      <c r="A187" s="7"/>
      <c r="B187" s="6"/>
      <c r="C187" s="27"/>
      <c r="D187" s="24"/>
      <c r="E187" s="24"/>
      <c r="F187" s="24"/>
      <c r="G187" s="24"/>
      <c r="H187" s="24"/>
      <c r="I187" s="47">
        <f>IF(G187&gt;=Sheet1!$B$26,Sheet1!$C$26,IF('Skupinske akcije'!G187&gt;=Sheet1!$B$27,Sheet1!$C$27,0))</f>
        <v>0</v>
      </c>
      <c r="J187" s="47">
        <f t="shared" si="2"/>
        <v>0</v>
      </c>
      <c r="K187" s="47">
        <f>IF(G187&gt;=Sheet1!$B$26,Sheet1!$D$26,IF('Skupinske akcije'!G187&gt;=Sheet1!$B$27,Sheet1!$D$27,0))</f>
        <v>0</v>
      </c>
      <c r="L187" s="26"/>
      <c r="M187" s="6"/>
      <c r="N187" s="7"/>
    </row>
    <row r="188" spans="1:14">
      <c r="A188" s="7"/>
      <c r="B188" s="6"/>
      <c r="C188" s="27"/>
      <c r="D188" s="24"/>
      <c r="E188" s="24"/>
      <c r="F188" s="24"/>
      <c r="G188" s="24"/>
      <c r="H188" s="24"/>
      <c r="I188" s="47">
        <f>IF(G188&gt;=Sheet1!$B$26,Sheet1!$C$26,IF('Skupinske akcije'!G188&gt;=Sheet1!$B$27,Sheet1!$C$27,0))</f>
        <v>0</v>
      </c>
      <c r="J188" s="47">
        <f t="shared" si="2"/>
        <v>0</v>
      </c>
      <c r="K188" s="47">
        <f>IF(G188&gt;=Sheet1!$B$26,Sheet1!$D$26,IF('Skupinske akcije'!G188&gt;=Sheet1!$B$27,Sheet1!$D$27,0))</f>
        <v>0</v>
      </c>
      <c r="L188" s="26"/>
      <c r="M188" s="6"/>
      <c r="N188" s="7"/>
    </row>
    <row r="189" spans="1:14">
      <c r="A189" s="7"/>
      <c r="B189" s="6"/>
      <c r="C189" s="27"/>
      <c r="D189" s="24"/>
      <c r="E189" s="24"/>
      <c r="F189" s="24"/>
      <c r="G189" s="24"/>
      <c r="H189" s="24"/>
      <c r="I189" s="47">
        <f>IF(G189&gt;=Sheet1!$B$26,Sheet1!$C$26,IF('Skupinske akcije'!G189&gt;=Sheet1!$B$27,Sheet1!$C$27,0))</f>
        <v>0</v>
      </c>
      <c r="J189" s="47">
        <f t="shared" si="2"/>
        <v>0</v>
      </c>
      <c r="K189" s="47">
        <f>IF(G189&gt;=Sheet1!$B$26,Sheet1!$D$26,IF('Skupinske akcije'!G189&gt;=Sheet1!$B$27,Sheet1!$D$27,0))</f>
        <v>0</v>
      </c>
      <c r="L189" s="26"/>
      <c r="M189" s="6"/>
      <c r="N189" s="7"/>
    </row>
    <row r="190" spans="1:14">
      <c r="A190" s="7"/>
      <c r="B190" s="6"/>
      <c r="C190" s="27"/>
      <c r="D190" s="24"/>
      <c r="E190" s="24"/>
      <c r="F190" s="24"/>
      <c r="G190" s="24"/>
      <c r="H190" s="24"/>
      <c r="I190" s="47">
        <f>IF(G190&gt;=Sheet1!$B$26,Sheet1!$C$26,IF('Skupinske akcije'!G190&gt;=Sheet1!$B$27,Sheet1!$C$27,0))</f>
        <v>0</v>
      </c>
      <c r="J190" s="47">
        <f t="shared" si="2"/>
        <v>0</v>
      </c>
      <c r="K190" s="47">
        <f>IF(G190&gt;=Sheet1!$B$26,Sheet1!$D$26,IF('Skupinske akcije'!G190&gt;=Sheet1!$B$27,Sheet1!$D$27,0))</f>
        <v>0</v>
      </c>
      <c r="L190" s="26"/>
      <c r="M190" s="6"/>
      <c r="N190" s="7"/>
    </row>
    <row r="191" spans="1:14">
      <c r="A191" s="7"/>
      <c r="B191" s="6"/>
      <c r="C191" s="27"/>
      <c r="D191" s="24"/>
      <c r="E191" s="24"/>
      <c r="F191" s="24"/>
      <c r="G191" s="24"/>
      <c r="H191" s="24"/>
      <c r="I191" s="47">
        <f>IF(G191&gt;=Sheet1!$B$26,Sheet1!$C$26,IF('Skupinske akcije'!G191&gt;=Sheet1!$B$27,Sheet1!$C$27,0))</f>
        <v>0</v>
      </c>
      <c r="J191" s="47">
        <f t="shared" si="2"/>
        <v>0</v>
      </c>
      <c r="K191" s="47">
        <f>IF(G191&gt;=Sheet1!$B$26,Sheet1!$D$26,IF('Skupinske akcije'!G191&gt;=Sheet1!$B$27,Sheet1!$D$27,0))</f>
        <v>0</v>
      </c>
      <c r="L191" s="26"/>
      <c r="M191" s="6"/>
      <c r="N191" s="7"/>
    </row>
    <row r="192" spans="1:14">
      <c r="A192" s="7"/>
      <c r="B192" s="6"/>
      <c r="C192" s="27"/>
      <c r="D192" s="24"/>
      <c r="E192" s="24"/>
      <c r="F192" s="24"/>
      <c r="G192" s="24"/>
      <c r="H192" s="24"/>
      <c r="I192" s="47">
        <f>IF(G192&gt;=Sheet1!$B$26,Sheet1!$C$26,IF('Skupinske akcije'!G192&gt;=Sheet1!$B$27,Sheet1!$C$27,0))</f>
        <v>0</v>
      </c>
      <c r="J192" s="47">
        <f t="shared" si="2"/>
        <v>0</v>
      </c>
      <c r="K192" s="47">
        <f>IF(G192&gt;=Sheet1!$B$26,Sheet1!$D$26,IF('Skupinske akcije'!G192&gt;=Sheet1!$B$27,Sheet1!$D$27,0))</f>
        <v>0</v>
      </c>
      <c r="L192" s="26"/>
      <c r="M192" s="6"/>
      <c r="N192" s="7"/>
    </row>
    <row r="193" spans="1:14">
      <c r="A193" s="7"/>
      <c r="B193" s="6"/>
      <c r="C193" s="27"/>
      <c r="D193" s="24"/>
      <c r="E193" s="24"/>
      <c r="F193" s="24"/>
      <c r="G193" s="24"/>
      <c r="H193" s="24"/>
      <c r="I193" s="47">
        <f>IF(G193&gt;=Sheet1!$B$26,Sheet1!$C$26,IF('Skupinske akcije'!G193&gt;=Sheet1!$B$27,Sheet1!$C$27,0))</f>
        <v>0</v>
      </c>
      <c r="J193" s="47">
        <f t="shared" si="2"/>
        <v>0</v>
      </c>
      <c r="K193" s="47">
        <f>IF(G193&gt;=Sheet1!$B$26,Sheet1!$D$26,IF('Skupinske akcije'!G193&gt;=Sheet1!$B$27,Sheet1!$D$27,0))</f>
        <v>0</v>
      </c>
      <c r="L193" s="26"/>
      <c r="M193" s="6"/>
      <c r="N193" s="7"/>
    </row>
    <row r="194" spans="1:14">
      <c r="A194" s="7"/>
      <c r="B194" s="6"/>
      <c r="C194" s="27"/>
      <c r="D194" s="24"/>
      <c r="E194" s="24"/>
      <c r="F194" s="24"/>
      <c r="G194" s="24"/>
      <c r="H194" s="24"/>
      <c r="I194" s="47">
        <f>IF(G194&gt;=Sheet1!$B$26,Sheet1!$C$26,IF('Skupinske akcije'!G194&gt;=Sheet1!$B$27,Sheet1!$C$27,0))</f>
        <v>0</v>
      </c>
      <c r="J194" s="47">
        <f t="shared" si="2"/>
        <v>0</v>
      </c>
      <c r="K194" s="47">
        <f>IF(G194&gt;=Sheet1!$B$26,Sheet1!$D$26,IF('Skupinske akcije'!G194&gt;=Sheet1!$B$27,Sheet1!$D$27,0))</f>
        <v>0</v>
      </c>
      <c r="L194" s="26"/>
      <c r="M194" s="6"/>
      <c r="N194" s="7"/>
    </row>
    <row r="195" spans="1:14">
      <c r="A195" s="7"/>
      <c r="B195" s="6"/>
      <c r="C195" s="27"/>
      <c r="D195" s="24"/>
      <c r="E195" s="24"/>
      <c r="F195" s="24"/>
      <c r="G195" s="24"/>
      <c r="H195" s="24"/>
      <c r="I195" s="47">
        <f>IF(G195&gt;=Sheet1!$B$26,Sheet1!$C$26,IF('Skupinske akcije'!G195&gt;=Sheet1!$B$27,Sheet1!$C$27,0))</f>
        <v>0</v>
      </c>
      <c r="J195" s="47">
        <f t="shared" si="2"/>
        <v>0</v>
      </c>
      <c r="K195" s="47">
        <f>IF(G195&gt;=Sheet1!$B$26,Sheet1!$D$26,IF('Skupinske akcije'!G195&gt;=Sheet1!$B$27,Sheet1!$D$27,0))</f>
        <v>0</v>
      </c>
      <c r="L195" s="26"/>
      <c r="M195" s="6"/>
      <c r="N195" s="7"/>
    </row>
    <row r="196" spans="1:14">
      <c r="A196" s="7"/>
      <c r="B196" s="6"/>
      <c r="C196" s="27"/>
      <c r="D196" s="24"/>
      <c r="E196" s="24"/>
      <c r="F196" s="24"/>
      <c r="G196" s="24"/>
      <c r="H196" s="24"/>
      <c r="I196" s="47">
        <f>IF(G196&gt;=Sheet1!$B$26,Sheet1!$C$26,IF('Skupinske akcije'!G196&gt;=Sheet1!$B$27,Sheet1!$C$27,0))</f>
        <v>0</v>
      </c>
      <c r="J196" s="47">
        <f t="shared" si="2"/>
        <v>0</v>
      </c>
      <c r="K196" s="47">
        <f>IF(G196&gt;=Sheet1!$B$26,Sheet1!$D$26,IF('Skupinske akcije'!G196&gt;=Sheet1!$B$27,Sheet1!$D$27,0))</f>
        <v>0</v>
      </c>
      <c r="L196" s="26"/>
      <c r="M196" s="6"/>
      <c r="N196" s="7"/>
    </row>
    <row r="197" spans="1:14">
      <c r="A197" s="7"/>
      <c r="B197" s="6"/>
      <c r="C197" s="27"/>
      <c r="D197" s="24"/>
      <c r="E197" s="24"/>
      <c r="F197" s="24"/>
      <c r="G197" s="24"/>
      <c r="H197" s="24"/>
      <c r="I197" s="47">
        <f>IF(G197&gt;=Sheet1!$B$26,Sheet1!$C$26,IF('Skupinske akcije'!G197&gt;=Sheet1!$B$27,Sheet1!$C$27,0))</f>
        <v>0</v>
      </c>
      <c r="J197" s="47">
        <f t="shared" si="2"/>
        <v>0</v>
      </c>
      <c r="K197" s="47">
        <f>IF(G197&gt;=Sheet1!$B$26,Sheet1!$D$26,IF('Skupinske akcije'!G197&gt;=Sheet1!$B$27,Sheet1!$D$27,0))</f>
        <v>0</v>
      </c>
      <c r="L197" s="26"/>
      <c r="M197" s="6"/>
      <c r="N197" s="7"/>
    </row>
    <row r="198" spans="1:14">
      <c r="A198" s="7"/>
      <c r="B198" s="6"/>
      <c r="C198" s="27"/>
      <c r="D198" s="24"/>
      <c r="E198" s="24"/>
      <c r="F198" s="24"/>
      <c r="G198" s="24"/>
      <c r="H198" s="24"/>
      <c r="I198" s="47">
        <f>IF(G198&gt;=Sheet1!$B$26,Sheet1!$C$26,IF('Skupinske akcije'!G198&gt;=Sheet1!$B$27,Sheet1!$C$27,0))</f>
        <v>0</v>
      </c>
      <c r="J198" s="47">
        <f t="shared" si="2"/>
        <v>0</v>
      </c>
      <c r="K198" s="47">
        <f>IF(G198&gt;=Sheet1!$B$26,Sheet1!$D$26,IF('Skupinske akcije'!G198&gt;=Sheet1!$B$27,Sheet1!$D$27,0))</f>
        <v>0</v>
      </c>
      <c r="L198" s="26"/>
      <c r="M198" s="6"/>
      <c r="N198" s="7"/>
    </row>
    <row r="199" spans="1:14">
      <c r="A199" s="7"/>
      <c r="B199" s="6"/>
      <c r="C199" s="27"/>
      <c r="D199" s="24"/>
      <c r="E199" s="24"/>
      <c r="F199" s="24"/>
      <c r="G199" s="24"/>
      <c r="H199" s="24"/>
      <c r="I199" s="47">
        <f>IF(G199&gt;=Sheet1!$B$26,Sheet1!$C$26,IF('Skupinske akcije'!G199&gt;=Sheet1!$B$27,Sheet1!$C$27,0))</f>
        <v>0</v>
      </c>
      <c r="J199" s="47">
        <f t="shared" si="2"/>
        <v>0</v>
      </c>
      <c r="K199" s="47">
        <f>IF(G199&gt;=Sheet1!$B$26,Sheet1!$D$26,IF('Skupinske akcije'!G199&gt;=Sheet1!$B$27,Sheet1!$D$27,0))</f>
        <v>0</v>
      </c>
      <c r="L199" s="26"/>
      <c r="M199" s="6"/>
      <c r="N199" s="7"/>
    </row>
    <row r="200" spans="1:14">
      <c r="A200" s="7"/>
      <c r="B200" s="6"/>
      <c r="C200" s="27"/>
      <c r="D200" s="24"/>
      <c r="E200" s="24"/>
      <c r="F200" s="24"/>
      <c r="G200" s="24"/>
      <c r="H200" s="24"/>
      <c r="I200" s="47">
        <f>IF(G200&gt;=Sheet1!$B$26,Sheet1!$C$26,IF('Skupinske akcije'!G200&gt;=Sheet1!$B$27,Sheet1!$C$27,0))</f>
        <v>0</v>
      </c>
      <c r="J200" s="47">
        <f t="shared" ref="J200:J263" si="3">H200*I200</f>
        <v>0</v>
      </c>
      <c r="K200" s="47">
        <f>IF(G200&gt;=Sheet1!$B$26,Sheet1!$D$26,IF('Skupinske akcije'!G200&gt;=Sheet1!$B$27,Sheet1!$D$27,0))</f>
        <v>0</v>
      </c>
      <c r="L200" s="26"/>
      <c r="M200" s="6"/>
      <c r="N200" s="7"/>
    </row>
    <row r="201" spans="1:14">
      <c r="A201" s="7"/>
      <c r="B201" s="6"/>
      <c r="C201" s="27"/>
      <c r="D201" s="24"/>
      <c r="E201" s="24"/>
      <c r="F201" s="24"/>
      <c r="G201" s="24"/>
      <c r="H201" s="24"/>
      <c r="I201" s="47">
        <f>IF(G201&gt;=Sheet1!$B$26,Sheet1!$C$26,IF('Skupinske akcije'!G201&gt;=Sheet1!$B$27,Sheet1!$C$27,0))</f>
        <v>0</v>
      </c>
      <c r="J201" s="47">
        <f t="shared" si="3"/>
        <v>0</v>
      </c>
      <c r="K201" s="47">
        <f>IF(G201&gt;=Sheet1!$B$26,Sheet1!$D$26,IF('Skupinske akcije'!G201&gt;=Sheet1!$B$27,Sheet1!$D$27,0))</f>
        <v>0</v>
      </c>
      <c r="L201" s="26"/>
      <c r="M201" s="6"/>
      <c r="N201" s="7"/>
    </row>
    <row r="202" spans="1:14">
      <c r="A202" s="7"/>
      <c r="B202" s="6"/>
      <c r="C202" s="27"/>
      <c r="D202" s="24"/>
      <c r="E202" s="24"/>
      <c r="F202" s="24"/>
      <c r="G202" s="24"/>
      <c r="H202" s="24"/>
      <c r="I202" s="47">
        <f>IF(G202&gt;=Sheet1!$B$26,Sheet1!$C$26,IF('Skupinske akcije'!G202&gt;=Sheet1!$B$27,Sheet1!$C$27,0))</f>
        <v>0</v>
      </c>
      <c r="J202" s="47">
        <f t="shared" si="3"/>
        <v>0</v>
      </c>
      <c r="K202" s="47">
        <f>IF(G202&gt;=Sheet1!$B$26,Sheet1!$D$26,IF('Skupinske akcije'!G202&gt;=Sheet1!$B$27,Sheet1!$D$27,0))</f>
        <v>0</v>
      </c>
      <c r="L202" s="26"/>
      <c r="M202" s="6"/>
      <c r="N202" s="7"/>
    </row>
    <row r="203" spans="1:14">
      <c r="A203" s="7"/>
      <c r="B203" s="6"/>
      <c r="C203" s="27"/>
      <c r="D203" s="24"/>
      <c r="E203" s="24"/>
      <c r="F203" s="24"/>
      <c r="G203" s="24"/>
      <c r="H203" s="24"/>
      <c r="I203" s="47">
        <f>IF(G203&gt;=Sheet1!$B$26,Sheet1!$C$26,IF('Skupinske akcije'!G203&gt;=Sheet1!$B$27,Sheet1!$C$27,0))</f>
        <v>0</v>
      </c>
      <c r="J203" s="47">
        <f t="shared" si="3"/>
        <v>0</v>
      </c>
      <c r="K203" s="47">
        <f>IF(G203&gt;=Sheet1!$B$26,Sheet1!$D$26,IF('Skupinske akcije'!G203&gt;=Sheet1!$B$27,Sheet1!$D$27,0))</f>
        <v>0</v>
      </c>
      <c r="L203" s="26"/>
      <c r="M203" s="6"/>
      <c r="N203" s="7"/>
    </row>
    <row r="204" spans="1:14">
      <c r="A204" s="7"/>
      <c r="B204" s="6"/>
      <c r="C204" s="27"/>
      <c r="D204" s="24"/>
      <c r="E204" s="24"/>
      <c r="F204" s="24"/>
      <c r="G204" s="24"/>
      <c r="H204" s="24"/>
      <c r="I204" s="47">
        <f>IF(G204&gt;=Sheet1!$B$26,Sheet1!$C$26,IF('Skupinske akcije'!G204&gt;=Sheet1!$B$27,Sheet1!$C$27,0))</f>
        <v>0</v>
      </c>
      <c r="J204" s="47">
        <f t="shared" si="3"/>
        <v>0</v>
      </c>
      <c r="K204" s="47">
        <f>IF(G204&gt;=Sheet1!$B$26,Sheet1!$D$26,IF('Skupinske akcije'!G204&gt;=Sheet1!$B$27,Sheet1!$D$27,0))</f>
        <v>0</v>
      </c>
      <c r="L204" s="26"/>
      <c r="M204" s="6"/>
      <c r="N204" s="7"/>
    </row>
    <row r="205" spans="1:14">
      <c r="A205" s="7"/>
      <c r="B205" s="6"/>
      <c r="C205" s="27"/>
      <c r="D205" s="24"/>
      <c r="E205" s="24"/>
      <c r="F205" s="24"/>
      <c r="G205" s="24"/>
      <c r="H205" s="24"/>
      <c r="I205" s="47">
        <f>IF(G205&gt;=Sheet1!$B$26,Sheet1!$C$26,IF('Skupinske akcije'!G205&gt;=Sheet1!$B$27,Sheet1!$C$27,0))</f>
        <v>0</v>
      </c>
      <c r="J205" s="47">
        <f t="shared" si="3"/>
        <v>0</v>
      </c>
      <c r="K205" s="47">
        <f>IF(G205&gt;=Sheet1!$B$26,Sheet1!$D$26,IF('Skupinske akcije'!G205&gt;=Sheet1!$B$27,Sheet1!$D$27,0))</f>
        <v>0</v>
      </c>
      <c r="L205" s="26"/>
      <c r="M205" s="6"/>
      <c r="N205" s="7"/>
    </row>
    <row r="206" spans="1:14">
      <c r="A206" s="7"/>
      <c r="B206" s="6"/>
      <c r="C206" s="27"/>
      <c r="D206" s="24"/>
      <c r="E206" s="24"/>
      <c r="F206" s="24"/>
      <c r="G206" s="24"/>
      <c r="H206" s="24"/>
      <c r="I206" s="47">
        <f>IF(G206&gt;=Sheet1!$B$26,Sheet1!$C$26,IF('Skupinske akcije'!G206&gt;=Sheet1!$B$27,Sheet1!$C$27,0))</f>
        <v>0</v>
      </c>
      <c r="J206" s="47">
        <f t="shared" si="3"/>
        <v>0</v>
      </c>
      <c r="K206" s="47">
        <f>IF(G206&gt;=Sheet1!$B$26,Sheet1!$D$26,IF('Skupinske akcije'!G206&gt;=Sheet1!$B$27,Sheet1!$D$27,0))</f>
        <v>0</v>
      </c>
      <c r="L206" s="26"/>
      <c r="M206" s="6"/>
      <c r="N206" s="7"/>
    </row>
    <row r="207" spans="1:14">
      <c r="A207" s="7"/>
      <c r="B207" s="6"/>
      <c r="C207" s="27"/>
      <c r="D207" s="24"/>
      <c r="E207" s="24"/>
      <c r="F207" s="24"/>
      <c r="G207" s="24"/>
      <c r="H207" s="24"/>
      <c r="I207" s="47">
        <f>IF(G207&gt;=Sheet1!$B$26,Sheet1!$C$26,IF('Skupinske akcije'!G207&gt;=Sheet1!$B$27,Sheet1!$C$27,0))</f>
        <v>0</v>
      </c>
      <c r="J207" s="47">
        <f t="shared" si="3"/>
        <v>0</v>
      </c>
      <c r="K207" s="47">
        <f>IF(G207&gt;=Sheet1!$B$26,Sheet1!$D$26,IF('Skupinske akcije'!G207&gt;=Sheet1!$B$27,Sheet1!$D$27,0))</f>
        <v>0</v>
      </c>
      <c r="L207" s="26"/>
      <c r="M207" s="6"/>
      <c r="N207" s="7"/>
    </row>
    <row r="208" spans="1:14">
      <c r="A208" s="7"/>
      <c r="B208" s="6"/>
      <c r="C208" s="27"/>
      <c r="D208" s="24"/>
      <c r="E208" s="24"/>
      <c r="F208" s="24"/>
      <c r="G208" s="24"/>
      <c r="H208" s="24"/>
      <c r="I208" s="47">
        <f>IF(G208&gt;=Sheet1!$B$26,Sheet1!$C$26,IF('Skupinske akcije'!G208&gt;=Sheet1!$B$27,Sheet1!$C$27,0))</f>
        <v>0</v>
      </c>
      <c r="J208" s="47">
        <f t="shared" si="3"/>
        <v>0</v>
      </c>
      <c r="K208" s="47">
        <f>IF(G208&gt;=Sheet1!$B$26,Sheet1!$D$26,IF('Skupinske akcije'!G208&gt;=Sheet1!$B$27,Sheet1!$D$27,0))</f>
        <v>0</v>
      </c>
      <c r="L208" s="26"/>
      <c r="M208" s="6"/>
      <c r="N208" s="7"/>
    </row>
    <row r="209" spans="1:14">
      <c r="A209" s="7"/>
      <c r="B209" s="6"/>
      <c r="C209" s="27"/>
      <c r="D209" s="24"/>
      <c r="E209" s="24"/>
      <c r="F209" s="24"/>
      <c r="G209" s="24"/>
      <c r="H209" s="24"/>
      <c r="I209" s="47">
        <f>IF(G209&gt;=Sheet1!$B$26,Sheet1!$C$26,IF('Skupinske akcije'!G209&gt;=Sheet1!$B$27,Sheet1!$C$27,0))</f>
        <v>0</v>
      </c>
      <c r="J209" s="47">
        <f t="shared" si="3"/>
        <v>0</v>
      </c>
      <c r="K209" s="47">
        <f>IF(G209&gt;=Sheet1!$B$26,Sheet1!$D$26,IF('Skupinske akcije'!G209&gt;=Sheet1!$B$27,Sheet1!$D$27,0))</f>
        <v>0</v>
      </c>
      <c r="L209" s="26"/>
      <c r="M209" s="6"/>
      <c r="N209" s="7"/>
    </row>
    <row r="210" spans="1:14">
      <c r="A210" s="7"/>
      <c r="B210" s="6"/>
      <c r="C210" s="27"/>
      <c r="D210" s="24"/>
      <c r="E210" s="24"/>
      <c r="F210" s="24"/>
      <c r="G210" s="24"/>
      <c r="H210" s="24"/>
      <c r="I210" s="47">
        <f>IF(G210&gt;=Sheet1!$B$26,Sheet1!$C$26,IF('Skupinske akcije'!G210&gt;=Sheet1!$B$27,Sheet1!$C$27,0))</f>
        <v>0</v>
      </c>
      <c r="J210" s="47">
        <f t="shared" si="3"/>
        <v>0</v>
      </c>
      <c r="K210" s="47">
        <f>IF(G210&gt;=Sheet1!$B$26,Sheet1!$D$26,IF('Skupinske akcije'!G210&gt;=Sheet1!$B$27,Sheet1!$D$27,0))</f>
        <v>0</v>
      </c>
      <c r="L210" s="26"/>
      <c r="M210" s="6"/>
      <c r="N210" s="7"/>
    </row>
    <row r="211" spans="1:14">
      <c r="A211" s="7"/>
      <c r="B211" s="6"/>
      <c r="C211" s="27"/>
      <c r="D211" s="24"/>
      <c r="E211" s="24"/>
      <c r="F211" s="24"/>
      <c r="G211" s="24"/>
      <c r="H211" s="24"/>
      <c r="I211" s="47">
        <f>IF(G211&gt;=Sheet1!$B$26,Sheet1!$C$26,IF('Skupinske akcije'!G211&gt;=Sheet1!$B$27,Sheet1!$C$27,0))</f>
        <v>0</v>
      </c>
      <c r="J211" s="47">
        <f t="shared" si="3"/>
        <v>0</v>
      </c>
      <c r="K211" s="47">
        <f>IF(G211&gt;=Sheet1!$B$26,Sheet1!$D$26,IF('Skupinske akcije'!G211&gt;=Sheet1!$B$27,Sheet1!$D$27,0))</f>
        <v>0</v>
      </c>
      <c r="L211" s="26"/>
      <c r="M211" s="6"/>
      <c r="N211" s="7"/>
    </row>
    <row r="212" spans="1:14">
      <c r="A212" s="7"/>
      <c r="B212" s="6"/>
      <c r="C212" s="27"/>
      <c r="D212" s="24"/>
      <c r="E212" s="24"/>
      <c r="F212" s="24"/>
      <c r="G212" s="24"/>
      <c r="H212" s="24"/>
      <c r="I212" s="47">
        <f>IF(G212&gt;=Sheet1!$B$26,Sheet1!$C$26,IF('Skupinske akcije'!G212&gt;=Sheet1!$B$27,Sheet1!$C$27,0))</f>
        <v>0</v>
      </c>
      <c r="J212" s="47">
        <f t="shared" si="3"/>
        <v>0</v>
      </c>
      <c r="K212" s="47">
        <f>IF(G212&gt;=Sheet1!$B$26,Sheet1!$D$26,IF('Skupinske akcije'!G212&gt;=Sheet1!$B$27,Sheet1!$D$27,0))</f>
        <v>0</v>
      </c>
      <c r="L212" s="26"/>
      <c r="M212" s="6"/>
      <c r="N212" s="7"/>
    </row>
    <row r="213" spans="1:14">
      <c r="A213" s="7"/>
      <c r="B213" s="6"/>
      <c r="C213" s="27"/>
      <c r="D213" s="24"/>
      <c r="E213" s="24"/>
      <c r="F213" s="24"/>
      <c r="G213" s="24"/>
      <c r="H213" s="24"/>
      <c r="I213" s="47">
        <f>IF(G213&gt;=Sheet1!$B$26,Sheet1!$C$26,IF('Skupinske akcije'!G213&gt;=Sheet1!$B$27,Sheet1!$C$27,0))</f>
        <v>0</v>
      </c>
      <c r="J213" s="47">
        <f t="shared" si="3"/>
        <v>0</v>
      </c>
      <c r="K213" s="47">
        <f>IF(G213&gt;=Sheet1!$B$26,Sheet1!$D$26,IF('Skupinske akcije'!G213&gt;=Sheet1!$B$27,Sheet1!$D$27,0))</f>
        <v>0</v>
      </c>
      <c r="L213" s="26"/>
      <c r="M213" s="6"/>
      <c r="N213" s="7"/>
    </row>
    <row r="214" spans="1:14">
      <c r="A214" s="7"/>
      <c r="B214" s="6"/>
      <c r="C214" s="27"/>
      <c r="D214" s="24"/>
      <c r="E214" s="24"/>
      <c r="F214" s="24"/>
      <c r="G214" s="24"/>
      <c r="H214" s="24"/>
      <c r="I214" s="47">
        <f>IF(G214&gt;=Sheet1!$B$26,Sheet1!$C$26,IF('Skupinske akcije'!G214&gt;=Sheet1!$B$27,Sheet1!$C$27,0))</f>
        <v>0</v>
      </c>
      <c r="J214" s="47">
        <f t="shared" si="3"/>
        <v>0</v>
      </c>
      <c r="K214" s="47">
        <f>IF(G214&gt;=Sheet1!$B$26,Sheet1!$D$26,IF('Skupinske akcije'!G214&gt;=Sheet1!$B$27,Sheet1!$D$27,0))</f>
        <v>0</v>
      </c>
      <c r="L214" s="26"/>
      <c r="M214" s="6"/>
      <c r="N214" s="7"/>
    </row>
    <row r="215" spans="1:14">
      <c r="A215" s="7"/>
      <c r="B215" s="6"/>
      <c r="C215" s="27"/>
      <c r="D215" s="24"/>
      <c r="E215" s="24"/>
      <c r="F215" s="24"/>
      <c r="G215" s="24"/>
      <c r="H215" s="24"/>
      <c r="I215" s="47">
        <f>IF(G215&gt;=Sheet1!$B$26,Sheet1!$C$26,IF('Skupinske akcije'!G215&gt;=Sheet1!$B$27,Sheet1!$C$27,0))</f>
        <v>0</v>
      </c>
      <c r="J215" s="47">
        <f t="shared" si="3"/>
        <v>0</v>
      </c>
      <c r="K215" s="47">
        <f>IF(G215&gt;=Sheet1!$B$26,Sheet1!$D$26,IF('Skupinske akcije'!G215&gt;=Sheet1!$B$27,Sheet1!$D$27,0))</f>
        <v>0</v>
      </c>
      <c r="L215" s="26"/>
      <c r="M215" s="6"/>
      <c r="N215" s="7"/>
    </row>
    <row r="216" spans="1:14">
      <c r="A216" s="7"/>
      <c r="B216" s="6"/>
      <c r="C216" s="27"/>
      <c r="D216" s="24"/>
      <c r="E216" s="24"/>
      <c r="F216" s="24"/>
      <c r="G216" s="24"/>
      <c r="H216" s="24"/>
      <c r="I216" s="47">
        <f>IF(G216&gt;=Sheet1!$B$26,Sheet1!$C$26,IF('Skupinske akcije'!G216&gt;=Sheet1!$B$27,Sheet1!$C$27,0))</f>
        <v>0</v>
      </c>
      <c r="J216" s="47">
        <f t="shared" si="3"/>
        <v>0</v>
      </c>
      <c r="K216" s="47">
        <f>IF(G216&gt;=Sheet1!$B$26,Sheet1!$D$26,IF('Skupinske akcije'!G216&gt;=Sheet1!$B$27,Sheet1!$D$27,0))</f>
        <v>0</v>
      </c>
      <c r="L216" s="26"/>
      <c r="M216" s="6"/>
      <c r="N216" s="7"/>
    </row>
    <row r="217" spans="1:14">
      <c r="A217" s="7"/>
      <c r="B217" s="6"/>
      <c r="C217" s="27"/>
      <c r="D217" s="24"/>
      <c r="E217" s="24"/>
      <c r="F217" s="24"/>
      <c r="G217" s="24"/>
      <c r="H217" s="24"/>
      <c r="I217" s="47">
        <f>IF(G217&gt;=Sheet1!$B$26,Sheet1!$C$26,IF('Skupinske akcije'!G217&gt;=Sheet1!$B$27,Sheet1!$C$27,0))</f>
        <v>0</v>
      </c>
      <c r="J217" s="47">
        <f t="shared" si="3"/>
        <v>0</v>
      </c>
      <c r="K217" s="47">
        <f>IF(G217&gt;=Sheet1!$B$26,Sheet1!$D$26,IF('Skupinske akcije'!G217&gt;=Sheet1!$B$27,Sheet1!$D$27,0))</f>
        <v>0</v>
      </c>
      <c r="L217" s="26"/>
      <c r="M217" s="6"/>
      <c r="N217" s="7"/>
    </row>
    <row r="218" spans="1:14">
      <c r="A218" s="7"/>
      <c r="B218" s="6"/>
      <c r="C218" s="27"/>
      <c r="D218" s="24"/>
      <c r="E218" s="24"/>
      <c r="F218" s="24"/>
      <c r="G218" s="24"/>
      <c r="H218" s="24"/>
      <c r="I218" s="47">
        <f>IF(G218&gt;=Sheet1!$B$26,Sheet1!$C$26,IF('Skupinske akcije'!G218&gt;=Sheet1!$B$27,Sheet1!$C$27,0))</f>
        <v>0</v>
      </c>
      <c r="J218" s="47">
        <f t="shared" si="3"/>
        <v>0</v>
      </c>
      <c r="K218" s="47">
        <f>IF(G218&gt;=Sheet1!$B$26,Sheet1!$D$26,IF('Skupinske akcije'!G218&gt;=Sheet1!$B$27,Sheet1!$D$27,0))</f>
        <v>0</v>
      </c>
      <c r="L218" s="26"/>
      <c r="M218" s="6"/>
      <c r="N218" s="7"/>
    </row>
    <row r="219" spans="1:14">
      <c r="A219" s="7"/>
      <c r="B219" s="6"/>
      <c r="C219" s="27"/>
      <c r="D219" s="24"/>
      <c r="E219" s="24"/>
      <c r="F219" s="24"/>
      <c r="G219" s="24"/>
      <c r="H219" s="24"/>
      <c r="I219" s="47">
        <f>IF(G219&gt;=Sheet1!$B$26,Sheet1!$C$26,IF('Skupinske akcije'!G219&gt;=Sheet1!$B$27,Sheet1!$C$27,0))</f>
        <v>0</v>
      </c>
      <c r="J219" s="47">
        <f t="shared" si="3"/>
        <v>0</v>
      </c>
      <c r="K219" s="47">
        <f>IF(G219&gt;=Sheet1!$B$26,Sheet1!$D$26,IF('Skupinske akcije'!G219&gt;=Sheet1!$B$27,Sheet1!$D$27,0))</f>
        <v>0</v>
      </c>
      <c r="L219" s="26"/>
      <c r="M219" s="6"/>
      <c r="N219" s="7"/>
    </row>
    <row r="220" spans="1:14">
      <c r="A220" s="7"/>
      <c r="B220" s="6"/>
      <c r="C220" s="27"/>
      <c r="D220" s="24"/>
      <c r="E220" s="24"/>
      <c r="F220" s="24"/>
      <c r="G220" s="24"/>
      <c r="H220" s="24"/>
      <c r="I220" s="47">
        <f>IF(G220&gt;=Sheet1!$B$26,Sheet1!$C$26,IF('Skupinske akcije'!G220&gt;=Sheet1!$B$27,Sheet1!$C$27,0))</f>
        <v>0</v>
      </c>
      <c r="J220" s="47">
        <f t="shared" si="3"/>
        <v>0</v>
      </c>
      <c r="K220" s="47">
        <f>IF(G220&gt;=Sheet1!$B$26,Sheet1!$D$26,IF('Skupinske akcije'!G220&gt;=Sheet1!$B$27,Sheet1!$D$27,0))</f>
        <v>0</v>
      </c>
      <c r="L220" s="26"/>
      <c r="M220" s="6"/>
      <c r="N220" s="7"/>
    </row>
    <row r="221" spans="1:14">
      <c r="A221" s="7"/>
      <c r="B221" s="6"/>
      <c r="C221" s="27"/>
      <c r="D221" s="24"/>
      <c r="E221" s="24"/>
      <c r="F221" s="24"/>
      <c r="G221" s="24"/>
      <c r="H221" s="24"/>
      <c r="I221" s="47">
        <f>IF(G221&gt;=Sheet1!$B$26,Sheet1!$C$26,IF('Skupinske akcije'!G221&gt;=Sheet1!$B$27,Sheet1!$C$27,0))</f>
        <v>0</v>
      </c>
      <c r="J221" s="47">
        <f t="shared" si="3"/>
        <v>0</v>
      </c>
      <c r="K221" s="47">
        <f>IF(G221&gt;=Sheet1!$B$26,Sheet1!$D$26,IF('Skupinske akcije'!G221&gt;=Sheet1!$B$27,Sheet1!$D$27,0))</f>
        <v>0</v>
      </c>
      <c r="L221" s="26"/>
      <c r="M221" s="6"/>
      <c r="N221" s="7"/>
    </row>
    <row r="222" spans="1:14">
      <c r="A222" s="7"/>
      <c r="B222" s="6"/>
      <c r="C222" s="27"/>
      <c r="D222" s="24"/>
      <c r="E222" s="24"/>
      <c r="F222" s="24"/>
      <c r="G222" s="24"/>
      <c r="H222" s="24"/>
      <c r="I222" s="47">
        <f>IF(G222&gt;=Sheet1!$B$26,Sheet1!$C$26,IF('Skupinske akcije'!G222&gt;=Sheet1!$B$27,Sheet1!$C$27,0))</f>
        <v>0</v>
      </c>
      <c r="J222" s="47">
        <f t="shared" si="3"/>
        <v>0</v>
      </c>
      <c r="K222" s="47">
        <f>IF(G222&gt;=Sheet1!$B$26,Sheet1!$D$26,IF('Skupinske akcije'!G222&gt;=Sheet1!$B$27,Sheet1!$D$27,0))</f>
        <v>0</v>
      </c>
      <c r="L222" s="26"/>
      <c r="M222" s="6"/>
      <c r="N222" s="7"/>
    </row>
    <row r="223" spans="1:14">
      <c r="A223" s="7"/>
      <c r="B223" s="6"/>
      <c r="C223" s="27"/>
      <c r="D223" s="24"/>
      <c r="E223" s="24"/>
      <c r="F223" s="24"/>
      <c r="G223" s="24"/>
      <c r="H223" s="24"/>
      <c r="I223" s="47">
        <f>IF(G223&gt;=Sheet1!$B$26,Sheet1!$C$26,IF('Skupinske akcije'!G223&gt;=Sheet1!$B$27,Sheet1!$C$27,0))</f>
        <v>0</v>
      </c>
      <c r="J223" s="47">
        <f t="shared" si="3"/>
        <v>0</v>
      </c>
      <c r="K223" s="47">
        <f>IF(G223&gt;=Sheet1!$B$26,Sheet1!$D$26,IF('Skupinske akcije'!G223&gt;=Sheet1!$B$27,Sheet1!$D$27,0))</f>
        <v>0</v>
      </c>
      <c r="L223" s="26"/>
      <c r="M223" s="6"/>
      <c r="N223" s="7"/>
    </row>
    <row r="224" spans="1:14">
      <c r="A224" s="7"/>
      <c r="B224" s="6"/>
      <c r="C224" s="27"/>
      <c r="D224" s="24"/>
      <c r="E224" s="24"/>
      <c r="F224" s="24"/>
      <c r="G224" s="24"/>
      <c r="H224" s="24"/>
      <c r="I224" s="47">
        <f>IF(G224&gt;=Sheet1!$B$26,Sheet1!$C$26,IF('Skupinske akcije'!G224&gt;=Sheet1!$B$27,Sheet1!$C$27,0))</f>
        <v>0</v>
      </c>
      <c r="J224" s="47">
        <f t="shared" si="3"/>
        <v>0</v>
      </c>
      <c r="K224" s="47">
        <f>IF(G224&gt;=Sheet1!$B$26,Sheet1!$D$26,IF('Skupinske akcije'!G224&gt;=Sheet1!$B$27,Sheet1!$D$27,0))</f>
        <v>0</v>
      </c>
      <c r="L224" s="26"/>
      <c r="M224" s="6"/>
      <c r="N224" s="7"/>
    </row>
    <row r="225" spans="1:14">
      <c r="A225" s="7"/>
      <c r="B225" s="6"/>
      <c r="C225" s="27"/>
      <c r="D225" s="24"/>
      <c r="E225" s="24"/>
      <c r="F225" s="24"/>
      <c r="G225" s="24"/>
      <c r="H225" s="24"/>
      <c r="I225" s="47">
        <f>IF(G225&gt;=Sheet1!$B$26,Sheet1!$C$26,IF('Skupinske akcije'!G225&gt;=Sheet1!$B$27,Sheet1!$C$27,0))</f>
        <v>0</v>
      </c>
      <c r="J225" s="47">
        <f t="shared" si="3"/>
        <v>0</v>
      </c>
      <c r="K225" s="47">
        <f>IF(G225&gt;=Sheet1!$B$26,Sheet1!$D$26,IF('Skupinske akcije'!G225&gt;=Sheet1!$B$27,Sheet1!$D$27,0))</f>
        <v>0</v>
      </c>
      <c r="L225" s="26"/>
      <c r="M225" s="6"/>
      <c r="N225" s="7"/>
    </row>
    <row r="226" spans="1:14">
      <c r="A226" s="7"/>
      <c r="B226" s="6"/>
      <c r="C226" s="27"/>
      <c r="D226" s="24"/>
      <c r="E226" s="24"/>
      <c r="F226" s="24"/>
      <c r="G226" s="24"/>
      <c r="H226" s="24"/>
      <c r="I226" s="47">
        <f>IF(G226&gt;=Sheet1!$B$26,Sheet1!$C$26,IF('Skupinske akcije'!G226&gt;=Sheet1!$B$27,Sheet1!$C$27,0))</f>
        <v>0</v>
      </c>
      <c r="J226" s="47">
        <f t="shared" si="3"/>
        <v>0</v>
      </c>
      <c r="K226" s="47">
        <f>IF(G226&gt;=Sheet1!$B$26,Sheet1!$D$26,IF('Skupinske akcije'!G226&gt;=Sheet1!$B$27,Sheet1!$D$27,0))</f>
        <v>0</v>
      </c>
      <c r="L226" s="26"/>
      <c r="M226" s="6"/>
      <c r="N226" s="7"/>
    </row>
    <row r="227" spans="1:14">
      <c r="A227" s="7"/>
      <c r="B227" s="6"/>
      <c r="C227" s="27"/>
      <c r="D227" s="24"/>
      <c r="E227" s="24"/>
      <c r="F227" s="24"/>
      <c r="G227" s="24"/>
      <c r="H227" s="24"/>
      <c r="I227" s="47">
        <f>IF(G227&gt;=Sheet1!$B$26,Sheet1!$C$26,IF('Skupinske akcije'!G227&gt;=Sheet1!$B$27,Sheet1!$C$27,0))</f>
        <v>0</v>
      </c>
      <c r="J227" s="47">
        <f t="shared" si="3"/>
        <v>0</v>
      </c>
      <c r="K227" s="47">
        <f>IF(G227&gt;=Sheet1!$B$26,Sheet1!$D$26,IF('Skupinske akcije'!G227&gt;=Sheet1!$B$27,Sheet1!$D$27,0))</f>
        <v>0</v>
      </c>
      <c r="L227" s="26"/>
      <c r="M227" s="6"/>
      <c r="N227" s="7"/>
    </row>
    <row r="228" spans="1:14">
      <c r="A228" s="7"/>
      <c r="B228" s="6"/>
      <c r="C228" s="27"/>
      <c r="D228" s="24"/>
      <c r="E228" s="24"/>
      <c r="F228" s="24"/>
      <c r="G228" s="24"/>
      <c r="H228" s="24"/>
      <c r="I228" s="47">
        <f>IF(G228&gt;=Sheet1!$B$26,Sheet1!$C$26,IF('Skupinske akcije'!G228&gt;=Sheet1!$B$27,Sheet1!$C$27,0))</f>
        <v>0</v>
      </c>
      <c r="J228" s="47">
        <f t="shared" si="3"/>
        <v>0</v>
      </c>
      <c r="K228" s="47">
        <f>IF(G228&gt;=Sheet1!$B$26,Sheet1!$D$26,IF('Skupinske akcije'!G228&gt;=Sheet1!$B$27,Sheet1!$D$27,0))</f>
        <v>0</v>
      </c>
      <c r="L228" s="26"/>
      <c r="M228" s="6"/>
      <c r="N228" s="7"/>
    </row>
    <row r="229" spans="1:14">
      <c r="A229" s="7"/>
      <c r="B229" s="6"/>
      <c r="C229" s="27"/>
      <c r="D229" s="24"/>
      <c r="E229" s="24"/>
      <c r="F229" s="24"/>
      <c r="G229" s="24"/>
      <c r="H229" s="24"/>
      <c r="I229" s="47">
        <f>IF(G229&gt;=Sheet1!$B$26,Sheet1!$C$26,IF('Skupinske akcije'!G229&gt;=Sheet1!$B$27,Sheet1!$C$27,0))</f>
        <v>0</v>
      </c>
      <c r="J229" s="47">
        <f t="shared" si="3"/>
        <v>0</v>
      </c>
      <c r="K229" s="47">
        <f>IF(G229&gt;=Sheet1!$B$26,Sheet1!$D$26,IF('Skupinske akcije'!G229&gt;=Sheet1!$B$27,Sheet1!$D$27,0))</f>
        <v>0</v>
      </c>
      <c r="L229" s="26"/>
      <c r="M229" s="6"/>
      <c r="N229" s="7"/>
    </row>
    <row r="230" spans="1:14">
      <c r="A230" s="7"/>
      <c r="B230" s="6"/>
      <c r="C230" s="27"/>
      <c r="D230" s="24"/>
      <c r="E230" s="24"/>
      <c r="F230" s="24"/>
      <c r="G230" s="24"/>
      <c r="H230" s="24"/>
      <c r="I230" s="47">
        <f>IF(G230&gt;=Sheet1!$B$26,Sheet1!$C$26,IF('Skupinske akcije'!G230&gt;=Sheet1!$B$27,Sheet1!$C$27,0))</f>
        <v>0</v>
      </c>
      <c r="J230" s="47">
        <f t="shared" si="3"/>
        <v>0</v>
      </c>
      <c r="K230" s="47">
        <f>IF(G230&gt;=Sheet1!$B$26,Sheet1!$D$26,IF('Skupinske akcije'!G230&gt;=Sheet1!$B$27,Sheet1!$D$27,0))</f>
        <v>0</v>
      </c>
      <c r="L230" s="26"/>
      <c r="M230" s="6"/>
      <c r="N230" s="7"/>
    </row>
    <row r="231" spans="1:14">
      <c r="A231" s="7"/>
      <c r="B231" s="6"/>
      <c r="C231" s="27"/>
      <c r="D231" s="24"/>
      <c r="E231" s="24"/>
      <c r="F231" s="24"/>
      <c r="G231" s="24"/>
      <c r="H231" s="24"/>
      <c r="I231" s="47">
        <f>IF(G231&gt;=Sheet1!$B$26,Sheet1!$C$26,IF('Skupinske akcije'!G231&gt;=Sheet1!$B$27,Sheet1!$C$27,0))</f>
        <v>0</v>
      </c>
      <c r="J231" s="47">
        <f t="shared" si="3"/>
        <v>0</v>
      </c>
      <c r="K231" s="47">
        <f>IF(G231&gt;=Sheet1!$B$26,Sheet1!$D$26,IF('Skupinske akcije'!G231&gt;=Sheet1!$B$27,Sheet1!$D$27,0))</f>
        <v>0</v>
      </c>
      <c r="L231" s="26"/>
      <c r="M231" s="6"/>
      <c r="N231" s="7"/>
    </row>
    <row r="232" spans="1:14">
      <c r="A232" s="7"/>
      <c r="B232" s="6"/>
      <c r="C232" s="27"/>
      <c r="D232" s="24"/>
      <c r="E232" s="24"/>
      <c r="F232" s="24"/>
      <c r="G232" s="24"/>
      <c r="H232" s="24"/>
      <c r="I232" s="47">
        <f>IF(G232&gt;=Sheet1!$B$26,Sheet1!$C$26,IF('Skupinske akcije'!G232&gt;=Sheet1!$B$27,Sheet1!$C$27,0))</f>
        <v>0</v>
      </c>
      <c r="J232" s="47">
        <f t="shared" si="3"/>
        <v>0</v>
      </c>
      <c r="K232" s="47">
        <f>IF(G232&gt;=Sheet1!$B$26,Sheet1!$D$26,IF('Skupinske akcije'!G232&gt;=Sheet1!$B$27,Sheet1!$D$27,0))</f>
        <v>0</v>
      </c>
      <c r="L232" s="26"/>
      <c r="M232" s="6"/>
      <c r="N232" s="7"/>
    </row>
    <row r="233" spans="1:14">
      <c r="A233" s="7"/>
      <c r="B233" s="6"/>
      <c r="C233" s="27"/>
      <c r="D233" s="24"/>
      <c r="E233" s="24"/>
      <c r="F233" s="24"/>
      <c r="G233" s="24"/>
      <c r="H233" s="24"/>
      <c r="I233" s="47">
        <f>IF(G233&gt;=Sheet1!$B$26,Sheet1!$C$26,IF('Skupinske akcije'!G233&gt;=Sheet1!$B$27,Sheet1!$C$27,0))</f>
        <v>0</v>
      </c>
      <c r="J233" s="47">
        <f t="shared" si="3"/>
        <v>0</v>
      </c>
      <c r="K233" s="47">
        <f>IF(G233&gt;=Sheet1!$B$26,Sheet1!$D$26,IF('Skupinske akcije'!G233&gt;=Sheet1!$B$27,Sheet1!$D$27,0))</f>
        <v>0</v>
      </c>
      <c r="L233" s="26"/>
      <c r="M233" s="6"/>
      <c r="N233" s="7"/>
    </row>
    <row r="234" spans="1:14">
      <c r="A234" s="7"/>
      <c r="B234" s="6"/>
      <c r="C234" s="27"/>
      <c r="D234" s="24"/>
      <c r="E234" s="24"/>
      <c r="F234" s="24"/>
      <c r="G234" s="24"/>
      <c r="H234" s="24"/>
      <c r="I234" s="47">
        <f>IF(G234&gt;=Sheet1!$B$26,Sheet1!$C$26,IF('Skupinske akcije'!G234&gt;=Sheet1!$B$27,Sheet1!$C$27,0))</f>
        <v>0</v>
      </c>
      <c r="J234" s="47">
        <f t="shared" si="3"/>
        <v>0</v>
      </c>
      <c r="K234" s="47">
        <f>IF(G234&gt;=Sheet1!$B$26,Sheet1!$D$26,IF('Skupinske akcije'!G234&gt;=Sheet1!$B$27,Sheet1!$D$27,0))</f>
        <v>0</v>
      </c>
      <c r="L234" s="26"/>
      <c r="M234" s="6"/>
      <c r="N234" s="7"/>
    </row>
    <row r="235" spans="1:14">
      <c r="A235" s="7"/>
      <c r="B235" s="6"/>
      <c r="C235" s="27"/>
      <c r="D235" s="24"/>
      <c r="E235" s="24"/>
      <c r="F235" s="24"/>
      <c r="G235" s="24"/>
      <c r="H235" s="24"/>
      <c r="I235" s="47">
        <f>IF(G235&gt;=Sheet1!$B$26,Sheet1!$C$26,IF('Skupinske akcije'!G235&gt;=Sheet1!$B$27,Sheet1!$C$27,0))</f>
        <v>0</v>
      </c>
      <c r="J235" s="47">
        <f t="shared" si="3"/>
        <v>0</v>
      </c>
      <c r="K235" s="47">
        <f>IF(G235&gt;=Sheet1!$B$26,Sheet1!$D$26,IF('Skupinske akcije'!G235&gt;=Sheet1!$B$27,Sheet1!$D$27,0))</f>
        <v>0</v>
      </c>
      <c r="L235" s="26"/>
      <c r="M235" s="6"/>
      <c r="N235" s="7"/>
    </row>
    <row r="236" spans="1:14">
      <c r="A236" s="7"/>
      <c r="B236" s="6"/>
      <c r="C236" s="27"/>
      <c r="D236" s="24"/>
      <c r="E236" s="24"/>
      <c r="F236" s="24"/>
      <c r="G236" s="24"/>
      <c r="H236" s="24"/>
      <c r="I236" s="47">
        <f>IF(G236&gt;=Sheet1!$B$26,Sheet1!$C$26,IF('Skupinske akcije'!G236&gt;=Sheet1!$B$27,Sheet1!$C$27,0))</f>
        <v>0</v>
      </c>
      <c r="J236" s="47">
        <f t="shared" si="3"/>
        <v>0</v>
      </c>
      <c r="K236" s="47">
        <f>IF(G236&gt;=Sheet1!$B$26,Sheet1!$D$26,IF('Skupinske akcije'!G236&gt;=Sheet1!$B$27,Sheet1!$D$27,0))</f>
        <v>0</v>
      </c>
      <c r="L236" s="26"/>
      <c r="M236" s="6"/>
      <c r="N236" s="7"/>
    </row>
    <row r="237" spans="1:14">
      <c r="A237" s="7"/>
      <c r="B237" s="6"/>
      <c r="C237" s="27"/>
      <c r="D237" s="24"/>
      <c r="E237" s="24"/>
      <c r="F237" s="24"/>
      <c r="G237" s="24"/>
      <c r="H237" s="24"/>
      <c r="I237" s="47">
        <f>IF(G237&gt;=Sheet1!$B$26,Sheet1!$C$26,IF('Skupinske akcije'!G237&gt;=Sheet1!$B$27,Sheet1!$C$27,0))</f>
        <v>0</v>
      </c>
      <c r="J237" s="47">
        <f t="shared" si="3"/>
        <v>0</v>
      </c>
      <c r="K237" s="47">
        <f>IF(G237&gt;=Sheet1!$B$26,Sheet1!$D$26,IF('Skupinske akcije'!G237&gt;=Sheet1!$B$27,Sheet1!$D$27,0))</f>
        <v>0</v>
      </c>
      <c r="L237" s="26"/>
      <c r="M237" s="6"/>
      <c r="N237" s="7"/>
    </row>
    <row r="238" spans="1:14">
      <c r="A238" s="7"/>
      <c r="B238" s="6"/>
      <c r="C238" s="27"/>
      <c r="D238" s="24"/>
      <c r="E238" s="24"/>
      <c r="F238" s="24"/>
      <c r="G238" s="24"/>
      <c r="H238" s="24"/>
      <c r="I238" s="47">
        <f>IF(G238&gt;=Sheet1!$B$26,Sheet1!$C$26,IF('Skupinske akcije'!G238&gt;=Sheet1!$B$27,Sheet1!$C$27,0))</f>
        <v>0</v>
      </c>
      <c r="J238" s="47">
        <f t="shared" si="3"/>
        <v>0</v>
      </c>
      <c r="K238" s="47">
        <f>IF(G238&gt;=Sheet1!$B$26,Sheet1!$D$26,IF('Skupinske akcije'!G238&gt;=Sheet1!$B$27,Sheet1!$D$27,0))</f>
        <v>0</v>
      </c>
      <c r="L238" s="26"/>
      <c r="M238" s="6"/>
      <c r="N238" s="7"/>
    </row>
    <row r="239" spans="1:14">
      <c r="A239" s="7"/>
      <c r="B239" s="6"/>
      <c r="C239" s="27"/>
      <c r="D239" s="24"/>
      <c r="E239" s="24"/>
      <c r="F239" s="24"/>
      <c r="G239" s="24"/>
      <c r="H239" s="24"/>
      <c r="I239" s="47">
        <f>IF(G239&gt;=Sheet1!$B$26,Sheet1!$C$26,IF('Skupinske akcije'!G239&gt;=Sheet1!$B$27,Sheet1!$C$27,0))</f>
        <v>0</v>
      </c>
      <c r="J239" s="47">
        <f t="shared" si="3"/>
        <v>0</v>
      </c>
      <c r="K239" s="47">
        <f>IF(G239&gt;=Sheet1!$B$26,Sheet1!$D$26,IF('Skupinske akcije'!G239&gt;=Sheet1!$B$27,Sheet1!$D$27,0))</f>
        <v>0</v>
      </c>
      <c r="L239" s="26"/>
      <c r="M239" s="6"/>
      <c r="N239" s="7"/>
    </row>
    <row r="240" spans="1:14">
      <c r="A240" s="7"/>
      <c r="B240" s="6"/>
      <c r="C240" s="27"/>
      <c r="D240" s="24"/>
      <c r="E240" s="24"/>
      <c r="F240" s="24"/>
      <c r="G240" s="24"/>
      <c r="H240" s="24"/>
      <c r="I240" s="47">
        <f>IF(G240&gt;=Sheet1!$B$26,Sheet1!$C$26,IF('Skupinske akcije'!G240&gt;=Sheet1!$B$27,Sheet1!$C$27,0))</f>
        <v>0</v>
      </c>
      <c r="J240" s="47">
        <f t="shared" si="3"/>
        <v>0</v>
      </c>
      <c r="K240" s="47">
        <f>IF(G240&gt;=Sheet1!$B$26,Sheet1!$D$26,IF('Skupinske akcije'!G240&gt;=Sheet1!$B$27,Sheet1!$D$27,0))</f>
        <v>0</v>
      </c>
      <c r="L240" s="26"/>
      <c r="M240" s="6"/>
      <c r="N240" s="7"/>
    </row>
    <row r="241" spans="1:14">
      <c r="A241" s="7"/>
      <c r="B241" s="6"/>
      <c r="C241" s="27"/>
      <c r="D241" s="24"/>
      <c r="E241" s="24"/>
      <c r="F241" s="24"/>
      <c r="G241" s="24"/>
      <c r="H241" s="24"/>
      <c r="I241" s="47">
        <f>IF(G241&gt;=Sheet1!$B$26,Sheet1!$C$26,IF('Skupinske akcije'!G241&gt;=Sheet1!$B$27,Sheet1!$C$27,0))</f>
        <v>0</v>
      </c>
      <c r="J241" s="47">
        <f t="shared" si="3"/>
        <v>0</v>
      </c>
      <c r="K241" s="47">
        <f>IF(G241&gt;=Sheet1!$B$26,Sheet1!$D$26,IF('Skupinske akcije'!G241&gt;=Sheet1!$B$27,Sheet1!$D$27,0))</f>
        <v>0</v>
      </c>
      <c r="L241" s="26"/>
      <c r="M241" s="6"/>
      <c r="N241" s="7"/>
    </row>
    <row r="242" spans="1:14">
      <c r="A242" s="7"/>
      <c r="B242" s="6"/>
      <c r="C242" s="27"/>
      <c r="D242" s="24"/>
      <c r="E242" s="24"/>
      <c r="F242" s="24"/>
      <c r="G242" s="24"/>
      <c r="H242" s="24"/>
      <c r="I242" s="47">
        <f>IF(G242&gt;=Sheet1!$B$26,Sheet1!$C$26,IF('Skupinske akcije'!G242&gt;=Sheet1!$B$27,Sheet1!$C$27,0))</f>
        <v>0</v>
      </c>
      <c r="J242" s="47">
        <f t="shared" si="3"/>
        <v>0</v>
      </c>
      <c r="K242" s="47">
        <f>IF(G242&gt;=Sheet1!$B$26,Sheet1!$D$26,IF('Skupinske akcije'!G242&gt;=Sheet1!$B$27,Sheet1!$D$27,0))</f>
        <v>0</v>
      </c>
      <c r="L242" s="26"/>
      <c r="M242" s="6"/>
      <c r="N242" s="7"/>
    </row>
    <row r="243" spans="1:14">
      <c r="A243" s="7"/>
      <c r="B243" s="6"/>
      <c r="C243" s="27"/>
      <c r="D243" s="24"/>
      <c r="E243" s="24"/>
      <c r="F243" s="24"/>
      <c r="G243" s="24"/>
      <c r="H243" s="24"/>
      <c r="I243" s="47">
        <f>IF(G243&gt;=Sheet1!$B$26,Sheet1!$C$26,IF('Skupinske akcije'!G243&gt;=Sheet1!$B$27,Sheet1!$C$27,0))</f>
        <v>0</v>
      </c>
      <c r="J243" s="47">
        <f t="shared" si="3"/>
        <v>0</v>
      </c>
      <c r="K243" s="47">
        <f>IF(G243&gt;=Sheet1!$B$26,Sheet1!$D$26,IF('Skupinske akcije'!G243&gt;=Sheet1!$B$27,Sheet1!$D$27,0))</f>
        <v>0</v>
      </c>
      <c r="L243" s="26"/>
      <c r="M243" s="6"/>
      <c r="N243" s="7"/>
    </row>
    <row r="244" spans="1:14">
      <c r="A244" s="7"/>
      <c r="B244" s="6"/>
      <c r="C244" s="27"/>
      <c r="D244" s="24"/>
      <c r="E244" s="24"/>
      <c r="F244" s="24"/>
      <c r="G244" s="24"/>
      <c r="H244" s="24"/>
      <c r="I244" s="47">
        <f>IF(G244&gt;=Sheet1!$B$26,Sheet1!$C$26,IF('Skupinske akcije'!G244&gt;=Sheet1!$B$27,Sheet1!$C$27,0))</f>
        <v>0</v>
      </c>
      <c r="J244" s="47">
        <f t="shared" si="3"/>
        <v>0</v>
      </c>
      <c r="K244" s="47">
        <f>IF(G244&gt;=Sheet1!$B$26,Sheet1!$D$26,IF('Skupinske akcije'!G244&gt;=Sheet1!$B$27,Sheet1!$D$27,0))</f>
        <v>0</v>
      </c>
      <c r="L244" s="26"/>
      <c r="M244" s="6"/>
      <c r="N244" s="7"/>
    </row>
    <row r="245" spans="1:14">
      <c r="A245" s="7"/>
      <c r="B245" s="6"/>
      <c r="C245" s="27"/>
      <c r="D245" s="24"/>
      <c r="E245" s="24"/>
      <c r="F245" s="24"/>
      <c r="G245" s="24"/>
      <c r="H245" s="24"/>
      <c r="I245" s="47">
        <f>IF(G245&gt;=Sheet1!$B$26,Sheet1!$C$26,IF('Skupinske akcije'!G245&gt;=Sheet1!$B$27,Sheet1!$C$27,0))</f>
        <v>0</v>
      </c>
      <c r="J245" s="47">
        <f t="shared" si="3"/>
        <v>0</v>
      </c>
      <c r="K245" s="47">
        <f>IF(G245&gt;=Sheet1!$B$26,Sheet1!$D$26,IF('Skupinske akcije'!G245&gt;=Sheet1!$B$27,Sheet1!$D$27,0))</f>
        <v>0</v>
      </c>
      <c r="L245" s="26"/>
      <c r="M245" s="6"/>
      <c r="N245" s="7"/>
    </row>
    <row r="246" spans="1:14">
      <c r="A246" s="7"/>
      <c r="B246" s="6"/>
      <c r="C246" s="27"/>
      <c r="D246" s="24"/>
      <c r="E246" s="24"/>
      <c r="F246" s="24"/>
      <c r="G246" s="24"/>
      <c r="H246" s="24"/>
      <c r="I246" s="47">
        <f>IF(G246&gt;=Sheet1!$B$26,Sheet1!$C$26,IF('Skupinske akcije'!G246&gt;=Sheet1!$B$27,Sheet1!$C$27,0))</f>
        <v>0</v>
      </c>
      <c r="J246" s="47">
        <f t="shared" si="3"/>
        <v>0</v>
      </c>
      <c r="K246" s="47">
        <f>IF(G246&gt;=Sheet1!$B$26,Sheet1!$D$26,IF('Skupinske akcije'!G246&gt;=Sheet1!$B$27,Sheet1!$D$27,0))</f>
        <v>0</v>
      </c>
      <c r="L246" s="26"/>
      <c r="M246" s="6"/>
      <c r="N246" s="7"/>
    </row>
    <row r="247" spans="1:14">
      <c r="A247" s="7"/>
      <c r="B247" s="6"/>
      <c r="C247" s="27"/>
      <c r="D247" s="24"/>
      <c r="E247" s="24"/>
      <c r="F247" s="24"/>
      <c r="G247" s="24"/>
      <c r="H247" s="24"/>
      <c r="I247" s="47">
        <f>IF(G247&gt;=Sheet1!$B$26,Sheet1!$C$26,IF('Skupinske akcije'!G247&gt;=Sheet1!$B$27,Sheet1!$C$27,0))</f>
        <v>0</v>
      </c>
      <c r="J247" s="47">
        <f t="shared" si="3"/>
        <v>0</v>
      </c>
      <c r="K247" s="47">
        <f>IF(G247&gt;=Sheet1!$B$26,Sheet1!$D$26,IF('Skupinske akcije'!G247&gt;=Sheet1!$B$27,Sheet1!$D$27,0))</f>
        <v>0</v>
      </c>
      <c r="L247" s="26"/>
      <c r="M247" s="6"/>
      <c r="N247" s="7"/>
    </row>
    <row r="248" spans="1:14">
      <c r="A248" s="7"/>
      <c r="B248" s="6"/>
      <c r="C248" s="27"/>
      <c r="D248" s="24"/>
      <c r="E248" s="24"/>
      <c r="F248" s="24"/>
      <c r="G248" s="24"/>
      <c r="H248" s="24"/>
      <c r="I248" s="47">
        <f>IF(G248&gt;=Sheet1!$B$26,Sheet1!$C$26,IF('Skupinske akcije'!G248&gt;=Sheet1!$B$27,Sheet1!$C$27,0))</f>
        <v>0</v>
      </c>
      <c r="J248" s="47">
        <f t="shared" si="3"/>
        <v>0</v>
      </c>
      <c r="K248" s="47">
        <f>IF(G248&gt;=Sheet1!$B$26,Sheet1!$D$26,IF('Skupinske akcije'!G248&gt;=Sheet1!$B$27,Sheet1!$D$27,0))</f>
        <v>0</v>
      </c>
      <c r="L248" s="26"/>
      <c r="M248" s="6"/>
      <c r="N248" s="7"/>
    </row>
    <row r="249" spans="1:14">
      <c r="A249" s="7"/>
      <c r="B249" s="6"/>
      <c r="C249" s="27"/>
      <c r="D249" s="24"/>
      <c r="E249" s="24"/>
      <c r="F249" s="24"/>
      <c r="G249" s="24"/>
      <c r="H249" s="24"/>
      <c r="I249" s="47">
        <f>IF(G249&gt;=Sheet1!$B$26,Sheet1!$C$26,IF('Skupinske akcije'!G249&gt;=Sheet1!$B$27,Sheet1!$C$27,0))</f>
        <v>0</v>
      </c>
      <c r="J249" s="47">
        <f t="shared" si="3"/>
        <v>0</v>
      </c>
      <c r="K249" s="47">
        <f>IF(G249&gt;=Sheet1!$B$26,Sheet1!$D$26,IF('Skupinske akcije'!G249&gt;=Sheet1!$B$27,Sheet1!$D$27,0))</f>
        <v>0</v>
      </c>
      <c r="L249" s="26"/>
      <c r="M249" s="6"/>
      <c r="N249" s="7"/>
    </row>
    <row r="250" spans="1:14">
      <c r="A250" s="7"/>
      <c r="B250" s="6"/>
      <c r="C250" s="27"/>
      <c r="D250" s="24"/>
      <c r="E250" s="24"/>
      <c r="F250" s="24"/>
      <c r="G250" s="24"/>
      <c r="H250" s="24"/>
      <c r="I250" s="47">
        <f>IF(G250&gt;=Sheet1!$B$26,Sheet1!$C$26,IF('Skupinske akcije'!G250&gt;=Sheet1!$B$27,Sheet1!$C$27,0))</f>
        <v>0</v>
      </c>
      <c r="J250" s="47">
        <f t="shared" si="3"/>
        <v>0</v>
      </c>
      <c r="K250" s="47">
        <f>IF(G250&gt;=Sheet1!$B$26,Sheet1!$D$26,IF('Skupinske akcije'!G250&gt;=Sheet1!$B$27,Sheet1!$D$27,0))</f>
        <v>0</v>
      </c>
      <c r="L250" s="26"/>
      <c r="M250" s="6"/>
      <c r="N250" s="7"/>
    </row>
    <row r="251" spans="1:14">
      <c r="A251" s="7"/>
      <c r="B251" s="6"/>
      <c r="C251" s="27"/>
      <c r="D251" s="24"/>
      <c r="E251" s="24"/>
      <c r="F251" s="24"/>
      <c r="G251" s="24"/>
      <c r="H251" s="24"/>
      <c r="I251" s="47">
        <f>IF(G251&gt;=Sheet1!$B$26,Sheet1!$C$26,IF('Skupinske akcije'!G251&gt;=Sheet1!$B$27,Sheet1!$C$27,0))</f>
        <v>0</v>
      </c>
      <c r="J251" s="47">
        <f t="shared" si="3"/>
        <v>0</v>
      </c>
      <c r="K251" s="47">
        <f>IF(G251&gt;=Sheet1!$B$26,Sheet1!$D$26,IF('Skupinske akcije'!G251&gt;=Sheet1!$B$27,Sheet1!$D$27,0))</f>
        <v>0</v>
      </c>
      <c r="L251" s="26"/>
      <c r="M251" s="6"/>
      <c r="N251" s="7"/>
    </row>
    <row r="252" spans="1:14">
      <c r="A252" s="7"/>
      <c r="B252" s="6"/>
      <c r="C252" s="27"/>
      <c r="D252" s="24"/>
      <c r="E252" s="24"/>
      <c r="F252" s="24"/>
      <c r="G252" s="24"/>
      <c r="H252" s="24"/>
      <c r="I252" s="47">
        <f>IF(G252&gt;=Sheet1!$B$26,Sheet1!$C$26,IF('Skupinske akcije'!G252&gt;=Sheet1!$B$27,Sheet1!$C$27,0))</f>
        <v>0</v>
      </c>
      <c r="J252" s="47">
        <f t="shared" si="3"/>
        <v>0</v>
      </c>
      <c r="K252" s="47">
        <f>IF(G252&gt;=Sheet1!$B$26,Sheet1!$D$26,IF('Skupinske akcije'!G252&gt;=Sheet1!$B$27,Sheet1!$D$27,0))</f>
        <v>0</v>
      </c>
      <c r="L252" s="26"/>
      <c r="M252" s="6"/>
      <c r="N252" s="7"/>
    </row>
    <row r="253" spans="1:14">
      <c r="A253" s="7"/>
      <c r="B253" s="6"/>
      <c r="C253" s="27"/>
      <c r="D253" s="24"/>
      <c r="E253" s="24"/>
      <c r="F253" s="24"/>
      <c r="G253" s="24"/>
      <c r="H253" s="24"/>
      <c r="I253" s="47">
        <f>IF(G253&gt;=Sheet1!$B$26,Sheet1!$C$26,IF('Skupinske akcije'!G253&gt;=Sheet1!$B$27,Sheet1!$C$27,0))</f>
        <v>0</v>
      </c>
      <c r="J253" s="47">
        <f t="shared" si="3"/>
        <v>0</v>
      </c>
      <c r="K253" s="47">
        <f>IF(G253&gt;=Sheet1!$B$26,Sheet1!$D$26,IF('Skupinske akcije'!G253&gt;=Sheet1!$B$27,Sheet1!$D$27,0))</f>
        <v>0</v>
      </c>
      <c r="L253" s="26"/>
      <c r="M253" s="6"/>
      <c r="N253" s="7"/>
    </row>
    <row r="254" spans="1:14">
      <c r="A254" s="7"/>
      <c r="B254" s="6"/>
      <c r="C254" s="27"/>
      <c r="D254" s="24"/>
      <c r="E254" s="24"/>
      <c r="F254" s="24"/>
      <c r="G254" s="24"/>
      <c r="H254" s="24"/>
      <c r="I254" s="47">
        <f>IF(G254&gt;=Sheet1!$B$26,Sheet1!$C$26,IF('Skupinske akcije'!G254&gt;=Sheet1!$B$27,Sheet1!$C$27,0))</f>
        <v>0</v>
      </c>
      <c r="J254" s="47">
        <f t="shared" si="3"/>
        <v>0</v>
      </c>
      <c r="K254" s="47">
        <f>IF(G254&gt;=Sheet1!$B$26,Sheet1!$D$26,IF('Skupinske akcije'!G254&gt;=Sheet1!$B$27,Sheet1!$D$27,0))</f>
        <v>0</v>
      </c>
      <c r="L254" s="26"/>
      <c r="M254" s="6"/>
      <c r="N254" s="7"/>
    </row>
    <row r="255" spans="1:14">
      <c r="A255" s="7"/>
      <c r="B255" s="6"/>
      <c r="C255" s="27"/>
      <c r="D255" s="24"/>
      <c r="E255" s="24"/>
      <c r="F255" s="24"/>
      <c r="G255" s="24"/>
      <c r="H255" s="24"/>
      <c r="I255" s="47">
        <f>IF(G255&gt;=Sheet1!$B$26,Sheet1!$C$26,IF('Skupinske akcije'!G255&gt;=Sheet1!$B$27,Sheet1!$C$27,0))</f>
        <v>0</v>
      </c>
      <c r="J255" s="47">
        <f t="shared" si="3"/>
        <v>0</v>
      </c>
      <c r="K255" s="47">
        <f>IF(G255&gt;=Sheet1!$B$26,Sheet1!$D$26,IF('Skupinske akcije'!G255&gt;=Sheet1!$B$27,Sheet1!$D$27,0))</f>
        <v>0</v>
      </c>
      <c r="L255" s="26"/>
      <c r="M255" s="6"/>
      <c r="N255" s="7"/>
    </row>
    <row r="256" spans="1:14">
      <c r="A256" s="7"/>
      <c r="B256" s="6"/>
      <c r="C256" s="27"/>
      <c r="D256" s="24"/>
      <c r="E256" s="24"/>
      <c r="F256" s="24"/>
      <c r="G256" s="24"/>
      <c r="H256" s="24"/>
      <c r="I256" s="47">
        <f>IF(G256&gt;=Sheet1!$B$26,Sheet1!$C$26,IF('Skupinske akcije'!G256&gt;=Sheet1!$B$27,Sheet1!$C$27,0))</f>
        <v>0</v>
      </c>
      <c r="J256" s="47">
        <f t="shared" si="3"/>
        <v>0</v>
      </c>
      <c r="K256" s="47">
        <f>IF(G256&gt;=Sheet1!$B$26,Sheet1!$D$26,IF('Skupinske akcije'!G256&gt;=Sheet1!$B$27,Sheet1!$D$27,0))</f>
        <v>0</v>
      </c>
      <c r="L256" s="26"/>
      <c r="M256" s="6"/>
      <c r="N256" s="7"/>
    </row>
    <row r="257" spans="1:14">
      <c r="A257" s="7"/>
      <c r="B257" s="6"/>
      <c r="C257" s="27"/>
      <c r="D257" s="24"/>
      <c r="E257" s="24"/>
      <c r="F257" s="24"/>
      <c r="G257" s="24"/>
      <c r="H257" s="24"/>
      <c r="I257" s="47">
        <f>IF(G257&gt;=Sheet1!$B$26,Sheet1!$C$26,IF('Skupinske akcije'!G257&gt;=Sheet1!$B$27,Sheet1!$C$27,0))</f>
        <v>0</v>
      </c>
      <c r="J257" s="47">
        <f t="shared" si="3"/>
        <v>0</v>
      </c>
      <c r="K257" s="47">
        <f>IF(G257&gt;=Sheet1!$B$26,Sheet1!$D$26,IF('Skupinske akcije'!G257&gt;=Sheet1!$B$27,Sheet1!$D$27,0))</f>
        <v>0</v>
      </c>
      <c r="L257" s="26"/>
      <c r="M257" s="6"/>
      <c r="N257" s="7"/>
    </row>
    <row r="258" spans="1:14">
      <c r="A258" s="7"/>
      <c r="B258" s="6"/>
      <c r="C258" s="27"/>
      <c r="D258" s="24"/>
      <c r="E258" s="24"/>
      <c r="F258" s="24"/>
      <c r="G258" s="24"/>
      <c r="H258" s="24"/>
      <c r="I258" s="47">
        <f>IF(G258&gt;=Sheet1!$B$26,Sheet1!$C$26,IF('Skupinske akcije'!G258&gt;=Sheet1!$B$27,Sheet1!$C$27,0))</f>
        <v>0</v>
      </c>
      <c r="J258" s="47">
        <f t="shared" si="3"/>
        <v>0</v>
      </c>
      <c r="K258" s="47">
        <f>IF(G258&gt;=Sheet1!$B$26,Sheet1!$D$26,IF('Skupinske akcije'!G258&gt;=Sheet1!$B$27,Sheet1!$D$27,0))</f>
        <v>0</v>
      </c>
      <c r="L258" s="26"/>
      <c r="M258" s="6"/>
      <c r="N258" s="7"/>
    </row>
    <row r="259" spans="1:14">
      <c r="A259" s="7"/>
      <c r="B259" s="6"/>
      <c r="C259" s="27"/>
      <c r="D259" s="24"/>
      <c r="E259" s="24"/>
      <c r="F259" s="24"/>
      <c r="G259" s="24"/>
      <c r="H259" s="24"/>
      <c r="I259" s="47">
        <f>IF(G259&gt;=Sheet1!$B$26,Sheet1!$C$26,IF('Skupinske akcije'!G259&gt;=Sheet1!$B$27,Sheet1!$C$27,0))</f>
        <v>0</v>
      </c>
      <c r="J259" s="47">
        <f t="shared" si="3"/>
        <v>0</v>
      </c>
      <c r="K259" s="47">
        <f>IF(G259&gt;=Sheet1!$B$26,Sheet1!$D$26,IF('Skupinske akcije'!G259&gt;=Sheet1!$B$27,Sheet1!$D$27,0))</f>
        <v>0</v>
      </c>
      <c r="L259" s="26"/>
      <c r="M259" s="6"/>
      <c r="N259" s="7"/>
    </row>
    <row r="260" spans="1:14">
      <c r="A260" s="7"/>
      <c r="B260" s="6"/>
      <c r="C260" s="27"/>
      <c r="D260" s="24"/>
      <c r="E260" s="24"/>
      <c r="F260" s="24"/>
      <c r="G260" s="24"/>
      <c r="H260" s="24"/>
      <c r="I260" s="47">
        <f>IF(G260&gt;=Sheet1!$B$26,Sheet1!$C$26,IF('Skupinske akcije'!G260&gt;=Sheet1!$B$27,Sheet1!$C$27,0))</f>
        <v>0</v>
      </c>
      <c r="J260" s="47">
        <f t="shared" si="3"/>
        <v>0</v>
      </c>
      <c r="K260" s="47">
        <f>IF(G260&gt;=Sheet1!$B$26,Sheet1!$D$26,IF('Skupinske akcije'!G260&gt;=Sheet1!$B$27,Sheet1!$D$27,0))</f>
        <v>0</v>
      </c>
      <c r="L260" s="26"/>
      <c r="M260" s="6"/>
      <c r="N260" s="7"/>
    </row>
    <row r="261" spans="1:14">
      <c r="A261" s="7"/>
      <c r="B261" s="6"/>
      <c r="C261" s="27"/>
      <c r="D261" s="24"/>
      <c r="E261" s="24"/>
      <c r="F261" s="24"/>
      <c r="G261" s="24"/>
      <c r="H261" s="24"/>
      <c r="I261" s="47">
        <f>IF(G261&gt;=Sheet1!$B$26,Sheet1!$C$26,IF('Skupinske akcije'!G261&gt;=Sheet1!$B$27,Sheet1!$C$27,0))</f>
        <v>0</v>
      </c>
      <c r="J261" s="47">
        <f t="shared" si="3"/>
        <v>0</v>
      </c>
      <c r="K261" s="47">
        <f>IF(G261&gt;=Sheet1!$B$26,Sheet1!$D$26,IF('Skupinske akcije'!G261&gt;=Sheet1!$B$27,Sheet1!$D$27,0))</f>
        <v>0</v>
      </c>
      <c r="L261" s="26"/>
      <c r="M261" s="6"/>
      <c r="N261" s="7"/>
    </row>
    <row r="262" spans="1:14">
      <c r="A262" s="7"/>
      <c r="B262" s="6"/>
      <c r="C262" s="27"/>
      <c r="D262" s="24"/>
      <c r="E262" s="24"/>
      <c r="F262" s="24"/>
      <c r="G262" s="24"/>
      <c r="H262" s="24"/>
      <c r="I262" s="47">
        <f>IF(G262&gt;=Sheet1!$B$26,Sheet1!$C$26,IF('Skupinske akcije'!G262&gt;=Sheet1!$B$27,Sheet1!$C$27,0))</f>
        <v>0</v>
      </c>
      <c r="J262" s="47">
        <f t="shared" si="3"/>
        <v>0</v>
      </c>
      <c r="K262" s="47">
        <f>IF(G262&gt;=Sheet1!$B$26,Sheet1!$D$26,IF('Skupinske akcije'!G262&gt;=Sheet1!$B$27,Sheet1!$D$27,0))</f>
        <v>0</v>
      </c>
      <c r="L262" s="26"/>
      <c r="M262" s="6"/>
      <c r="N262" s="7"/>
    </row>
    <row r="263" spans="1:14">
      <c r="A263" s="7"/>
      <c r="B263" s="6"/>
      <c r="C263" s="27"/>
      <c r="D263" s="24"/>
      <c r="E263" s="24"/>
      <c r="F263" s="24"/>
      <c r="G263" s="24"/>
      <c r="H263" s="24"/>
      <c r="I263" s="47">
        <f>IF(G263&gt;=Sheet1!$B$26,Sheet1!$C$26,IF('Skupinske akcije'!G263&gt;=Sheet1!$B$27,Sheet1!$C$27,0))</f>
        <v>0</v>
      </c>
      <c r="J263" s="47">
        <f t="shared" si="3"/>
        <v>0</v>
      </c>
      <c r="K263" s="47">
        <f>IF(G263&gt;=Sheet1!$B$26,Sheet1!$D$26,IF('Skupinske akcije'!G263&gt;=Sheet1!$B$27,Sheet1!$D$27,0))</f>
        <v>0</v>
      </c>
      <c r="L263" s="26"/>
      <c r="M263" s="6"/>
      <c r="N263" s="7"/>
    </row>
    <row r="264" spans="1:14">
      <c r="A264" s="7"/>
      <c r="B264" s="6"/>
      <c r="C264" s="27"/>
      <c r="D264" s="24"/>
      <c r="E264" s="24"/>
      <c r="F264" s="24"/>
      <c r="G264" s="24"/>
      <c r="H264" s="24"/>
      <c r="I264" s="47">
        <f>IF(G264&gt;=Sheet1!$B$26,Sheet1!$C$26,IF('Skupinske akcije'!G264&gt;=Sheet1!$B$27,Sheet1!$C$27,0))</f>
        <v>0</v>
      </c>
      <c r="J264" s="47">
        <f t="shared" ref="J264:J301" si="4">H264*I264</f>
        <v>0</v>
      </c>
      <c r="K264" s="47">
        <f>IF(G264&gt;=Sheet1!$B$26,Sheet1!$D$26,IF('Skupinske akcije'!G264&gt;=Sheet1!$B$27,Sheet1!$D$27,0))</f>
        <v>0</v>
      </c>
      <c r="L264" s="26"/>
      <c r="M264" s="6"/>
      <c r="N264" s="7"/>
    </row>
    <row r="265" spans="1:14">
      <c r="A265" s="7"/>
      <c r="B265" s="6"/>
      <c r="C265" s="27"/>
      <c r="D265" s="24"/>
      <c r="E265" s="24"/>
      <c r="F265" s="24"/>
      <c r="G265" s="24"/>
      <c r="H265" s="24"/>
      <c r="I265" s="47">
        <f>IF(G265&gt;=Sheet1!$B$26,Sheet1!$C$26,IF('Skupinske akcije'!G265&gt;=Sheet1!$B$27,Sheet1!$C$27,0))</f>
        <v>0</v>
      </c>
      <c r="J265" s="47">
        <f t="shared" si="4"/>
        <v>0</v>
      </c>
      <c r="K265" s="47">
        <f>IF(G265&gt;=Sheet1!$B$26,Sheet1!$D$26,IF('Skupinske akcije'!G265&gt;=Sheet1!$B$27,Sheet1!$D$27,0))</f>
        <v>0</v>
      </c>
      <c r="L265" s="26"/>
      <c r="M265" s="6"/>
      <c r="N265" s="7"/>
    </row>
    <row r="266" spans="1:14">
      <c r="A266" s="7"/>
      <c r="B266" s="6"/>
      <c r="C266" s="27"/>
      <c r="D266" s="24"/>
      <c r="E266" s="24"/>
      <c r="F266" s="24"/>
      <c r="G266" s="24"/>
      <c r="H266" s="24"/>
      <c r="I266" s="47">
        <f>IF(G266&gt;=Sheet1!$B$26,Sheet1!$C$26,IF('Skupinske akcije'!G266&gt;=Sheet1!$B$27,Sheet1!$C$27,0))</f>
        <v>0</v>
      </c>
      <c r="J266" s="47">
        <f t="shared" si="4"/>
        <v>0</v>
      </c>
      <c r="K266" s="47">
        <f>IF(G266&gt;=Sheet1!$B$26,Sheet1!$D$26,IF('Skupinske akcije'!G266&gt;=Sheet1!$B$27,Sheet1!$D$27,0))</f>
        <v>0</v>
      </c>
      <c r="L266" s="26"/>
      <c r="M266" s="6"/>
      <c r="N266" s="7"/>
    </row>
    <row r="267" spans="1:14">
      <c r="A267" s="7"/>
      <c r="B267" s="6"/>
      <c r="C267" s="27"/>
      <c r="D267" s="24"/>
      <c r="E267" s="24"/>
      <c r="F267" s="24"/>
      <c r="G267" s="24"/>
      <c r="H267" s="24"/>
      <c r="I267" s="47">
        <f>IF(G267&gt;=Sheet1!$B$26,Sheet1!$C$26,IF('Skupinske akcije'!G267&gt;=Sheet1!$B$27,Sheet1!$C$27,0))</f>
        <v>0</v>
      </c>
      <c r="J267" s="47">
        <f t="shared" si="4"/>
        <v>0</v>
      </c>
      <c r="K267" s="47">
        <f>IF(G267&gt;=Sheet1!$B$26,Sheet1!$D$26,IF('Skupinske akcije'!G267&gt;=Sheet1!$B$27,Sheet1!$D$27,0))</f>
        <v>0</v>
      </c>
      <c r="L267" s="26"/>
      <c r="M267" s="6"/>
      <c r="N267" s="7"/>
    </row>
    <row r="268" spans="1:14">
      <c r="A268" s="7"/>
      <c r="B268" s="6"/>
      <c r="C268" s="27"/>
      <c r="D268" s="24"/>
      <c r="E268" s="24"/>
      <c r="F268" s="24"/>
      <c r="G268" s="24"/>
      <c r="H268" s="24"/>
      <c r="I268" s="47">
        <f>IF(G268&gt;=Sheet1!$B$26,Sheet1!$C$26,IF('Skupinske akcije'!G268&gt;=Sheet1!$B$27,Sheet1!$C$27,0))</f>
        <v>0</v>
      </c>
      <c r="J268" s="47">
        <f t="shared" si="4"/>
        <v>0</v>
      </c>
      <c r="K268" s="47">
        <f>IF(G268&gt;=Sheet1!$B$26,Sheet1!$D$26,IF('Skupinske akcije'!G268&gt;=Sheet1!$B$27,Sheet1!$D$27,0))</f>
        <v>0</v>
      </c>
      <c r="L268" s="26"/>
      <c r="M268" s="6"/>
      <c r="N268" s="7"/>
    </row>
    <row r="269" spans="1:14">
      <c r="A269" s="7"/>
      <c r="B269" s="6"/>
      <c r="C269" s="27"/>
      <c r="D269" s="24"/>
      <c r="E269" s="24"/>
      <c r="F269" s="24"/>
      <c r="G269" s="24"/>
      <c r="H269" s="24"/>
      <c r="I269" s="47">
        <f>IF(G269&gt;=Sheet1!$B$26,Sheet1!$C$26,IF('Skupinske akcije'!G269&gt;=Sheet1!$B$27,Sheet1!$C$27,0))</f>
        <v>0</v>
      </c>
      <c r="J269" s="47">
        <f t="shared" si="4"/>
        <v>0</v>
      </c>
      <c r="K269" s="47">
        <f>IF(G269&gt;=Sheet1!$B$26,Sheet1!$D$26,IF('Skupinske akcije'!G269&gt;=Sheet1!$B$27,Sheet1!$D$27,0))</f>
        <v>0</v>
      </c>
      <c r="L269" s="26"/>
      <c r="M269" s="6"/>
      <c r="N269" s="7"/>
    </row>
    <row r="270" spans="1:14">
      <c r="A270" s="7"/>
      <c r="B270" s="6"/>
      <c r="C270" s="27"/>
      <c r="D270" s="24"/>
      <c r="E270" s="24"/>
      <c r="F270" s="24"/>
      <c r="G270" s="24"/>
      <c r="H270" s="24"/>
      <c r="I270" s="47">
        <f>IF(G270&gt;=Sheet1!$B$26,Sheet1!$C$26,IF('Skupinske akcije'!G270&gt;=Sheet1!$B$27,Sheet1!$C$27,0))</f>
        <v>0</v>
      </c>
      <c r="J270" s="47">
        <f t="shared" si="4"/>
        <v>0</v>
      </c>
      <c r="K270" s="47">
        <f>IF(G270&gt;=Sheet1!$B$26,Sheet1!$D$26,IF('Skupinske akcije'!G270&gt;=Sheet1!$B$27,Sheet1!$D$27,0))</f>
        <v>0</v>
      </c>
      <c r="L270" s="26"/>
      <c r="M270" s="6"/>
      <c r="N270" s="7"/>
    </row>
    <row r="271" spans="1:14">
      <c r="A271" s="7"/>
      <c r="B271" s="6"/>
      <c r="C271" s="27"/>
      <c r="D271" s="24"/>
      <c r="E271" s="24"/>
      <c r="F271" s="24"/>
      <c r="G271" s="24"/>
      <c r="H271" s="24"/>
      <c r="I271" s="47">
        <f>IF(G271&gt;=Sheet1!$B$26,Sheet1!$C$26,IF('Skupinske akcije'!G271&gt;=Sheet1!$B$27,Sheet1!$C$27,0))</f>
        <v>0</v>
      </c>
      <c r="J271" s="47">
        <f t="shared" si="4"/>
        <v>0</v>
      </c>
      <c r="K271" s="47">
        <f>IF(G271&gt;=Sheet1!$B$26,Sheet1!$D$26,IF('Skupinske akcije'!G271&gt;=Sheet1!$B$27,Sheet1!$D$27,0))</f>
        <v>0</v>
      </c>
      <c r="L271" s="26"/>
      <c r="M271" s="6"/>
      <c r="N271" s="7"/>
    </row>
    <row r="272" spans="1:14">
      <c r="A272" s="7"/>
      <c r="B272" s="6"/>
      <c r="C272" s="27"/>
      <c r="D272" s="24"/>
      <c r="E272" s="24"/>
      <c r="F272" s="24"/>
      <c r="G272" s="24"/>
      <c r="H272" s="24"/>
      <c r="I272" s="47">
        <f>IF(G272&gt;=Sheet1!$B$26,Sheet1!$C$26,IF('Skupinske akcije'!G272&gt;=Sheet1!$B$27,Sheet1!$C$27,0))</f>
        <v>0</v>
      </c>
      <c r="J272" s="47">
        <f t="shared" si="4"/>
        <v>0</v>
      </c>
      <c r="K272" s="47">
        <f>IF(G272&gt;=Sheet1!$B$26,Sheet1!$D$26,IF('Skupinske akcije'!G272&gt;=Sheet1!$B$27,Sheet1!$D$27,0))</f>
        <v>0</v>
      </c>
      <c r="L272" s="26"/>
      <c r="M272" s="6"/>
      <c r="N272" s="7"/>
    </row>
    <row r="273" spans="1:14">
      <c r="A273" s="7"/>
      <c r="B273" s="6"/>
      <c r="C273" s="27"/>
      <c r="D273" s="24"/>
      <c r="E273" s="24"/>
      <c r="F273" s="24"/>
      <c r="G273" s="24"/>
      <c r="H273" s="24"/>
      <c r="I273" s="47">
        <f>IF(G273&gt;=Sheet1!$B$26,Sheet1!$C$26,IF('Skupinske akcije'!G273&gt;=Sheet1!$B$27,Sheet1!$C$27,0))</f>
        <v>0</v>
      </c>
      <c r="J273" s="47">
        <f t="shared" si="4"/>
        <v>0</v>
      </c>
      <c r="K273" s="47">
        <f>IF(G273&gt;=Sheet1!$B$26,Sheet1!$D$26,IF('Skupinske akcije'!G273&gt;=Sheet1!$B$27,Sheet1!$D$27,0))</f>
        <v>0</v>
      </c>
      <c r="L273" s="26"/>
      <c r="M273" s="6"/>
      <c r="N273" s="7"/>
    </row>
    <row r="274" spans="1:14">
      <c r="A274" s="7"/>
      <c r="B274" s="6"/>
      <c r="C274" s="27"/>
      <c r="D274" s="24"/>
      <c r="E274" s="24"/>
      <c r="F274" s="24"/>
      <c r="G274" s="24"/>
      <c r="H274" s="24"/>
      <c r="I274" s="47">
        <f>IF(G274&gt;=Sheet1!$B$26,Sheet1!$C$26,IF('Skupinske akcije'!G274&gt;=Sheet1!$B$27,Sheet1!$C$27,0))</f>
        <v>0</v>
      </c>
      <c r="J274" s="47">
        <f t="shared" si="4"/>
        <v>0</v>
      </c>
      <c r="K274" s="47">
        <f>IF(G274&gt;=Sheet1!$B$26,Sheet1!$D$26,IF('Skupinske akcije'!G274&gt;=Sheet1!$B$27,Sheet1!$D$27,0))</f>
        <v>0</v>
      </c>
      <c r="L274" s="26"/>
      <c r="M274" s="6"/>
      <c r="N274" s="7"/>
    </row>
    <row r="275" spans="1:14">
      <c r="A275" s="7"/>
      <c r="B275" s="6"/>
      <c r="C275" s="27"/>
      <c r="D275" s="24"/>
      <c r="E275" s="24"/>
      <c r="F275" s="24"/>
      <c r="G275" s="24"/>
      <c r="H275" s="24"/>
      <c r="I275" s="47">
        <f>IF(G275&gt;=Sheet1!$B$26,Sheet1!$C$26,IF('Skupinske akcije'!G275&gt;=Sheet1!$B$27,Sheet1!$C$27,0))</f>
        <v>0</v>
      </c>
      <c r="J275" s="47">
        <f t="shared" si="4"/>
        <v>0</v>
      </c>
      <c r="K275" s="47">
        <f>IF(G275&gt;=Sheet1!$B$26,Sheet1!$D$26,IF('Skupinske akcije'!G275&gt;=Sheet1!$B$27,Sheet1!$D$27,0))</f>
        <v>0</v>
      </c>
      <c r="L275" s="26"/>
      <c r="M275" s="6"/>
      <c r="N275" s="7"/>
    </row>
    <row r="276" spans="1:14">
      <c r="A276" s="7"/>
      <c r="B276" s="6"/>
      <c r="C276" s="27"/>
      <c r="D276" s="24"/>
      <c r="E276" s="24"/>
      <c r="F276" s="24"/>
      <c r="G276" s="24"/>
      <c r="H276" s="24"/>
      <c r="I276" s="47">
        <f>IF(G276&gt;=Sheet1!$B$26,Sheet1!$C$26,IF('Skupinske akcije'!G276&gt;=Sheet1!$B$27,Sheet1!$C$27,0))</f>
        <v>0</v>
      </c>
      <c r="J276" s="47">
        <f t="shared" si="4"/>
        <v>0</v>
      </c>
      <c r="K276" s="47">
        <f>IF(G276&gt;=Sheet1!$B$26,Sheet1!$D$26,IF('Skupinske akcije'!G276&gt;=Sheet1!$B$27,Sheet1!$D$27,0))</f>
        <v>0</v>
      </c>
      <c r="L276" s="26"/>
      <c r="M276" s="6"/>
      <c r="N276" s="7"/>
    </row>
    <row r="277" spans="1:14">
      <c r="A277" s="7"/>
      <c r="B277" s="6"/>
      <c r="C277" s="27"/>
      <c r="D277" s="24"/>
      <c r="E277" s="24"/>
      <c r="F277" s="24"/>
      <c r="G277" s="24"/>
      <c r="H277" s="24"/>
      <c r="I277" s="47">
        <f>IF(G277&gt;=Sheet1!$B$26,Sheet1!$C$26,IF('Skupinske akcije'!G277&gt;=Sheet1!$B$27,Sheet1!$C$27,0))</f>
        <v>0</v>
      </c>
      <c r="J277" s="47">
        <f t="shared" si="4"/>
        <v>0</v>
      </c>
      <c r="K277" s="47">
        <f>IF(G277&gt;=Sheet1!$B$26,Sheet1!$D$26,IF('Skupinske akcije'!G277&gt;=Sheet1!$B$27,Sheet1!$D$27,0))</f>
        <v>0</v>
      </c>
      <c r="L277" s="26"/>
      <c r="M277" s="6"/>
      <c r="N277" s="7"/>
    </row>
    <row r="278" spans="1:14">
      <c r="A278" s="7"/>
      <c r="B278" s="6"/>
      <c r="C278" s="27"/>
      <c r="D278" s="24"/>
      <c r="E278" s="24"/>
      <c r="F278" s="24"/>
      <c r="G278" s="24"/>
      <c r="H278" s="24"/>
      <c r="I278" s="47">
        <f>IF(G278&gt;=Sheet1!$B$26,Sheet1!$C$26,IF('Skupinske akcije'!G278&gt;=Sheet1!$B$27,Sheet1!$C$27,0))</f>
        <v>0</v>
      </c>
      <c r="J278" s="47">
        <f t="shared" si="4"/>
        <v>0</v>
      </c>
      <c r="K278" s="47">
        <f>IF(G278&gt;=Sheet1!$B$26,Sheet1!$D$26,IF('Skupinske akcije'!G278&gt;=Sheet1!$B$27,Sheet1!$D$27,0))</f>
        <v>0</v>
      </c>
      <c r="L278" s="26"/>
      <c r="M278" s="6"/>
      <c r="N278" s="7"/>
    </row>
    <row r="279" spans="1:14">
      <c r="A279" s="7"/>
      <c r="B279" s="6"/>
      <c r="C279" s="27"/>
      <c r="D279" s="24"/>
      <c r="E279" s="24"/>
      <c r="F279" s="24"/>
      <c r="G279" s="24"/>
      <c r="H279" s="24"/>
      <c r="I279" s="47">
        <f>IF(G279&gt;=Sheet1!$B$26,Sheet1!$C$26,IF('Skupinske akcije'!G279&gt;=Sheet1!$B$27,Sheet1!$C$27,0))</f>
        <v>0</v>
      </c>
      <c r="J279" s="47">
        <f t="shared" si="4"/>
        <v>0</v>
      </c>
      <c r="K279" s="47">
        <f>IF(G279&gt;=Sheet1!$B$26,Sheet1!$D$26,IF('Skupinske akcije'!G279&gt;=Sheet1!$B$27,Sheet1!$D$27,0))</f>
        <v>0</v>
      </c>
      <c r="L279" s="26"/>
      <c r="M279" s="6"/>
      <c r="N279" s="7"/>
    </row>
    <row r="280" spans="1:14">
      <c r="A280" s="7"/>
      <c r="B280" s="6"/>
      <c r="C280" s="27"/>
      <c r="D280" s="24"/>
      <c r="E280" s="24"/>
      <c r="F280" s="24"/>
      <c r="G280" s="24"/>
      <c r="H280" s="24"/>
      <c r="I280" s="47">
        <f>IF(G280&gt;=Sheet1!$B$26,Sheet1!$C$26,IF('Skupinske akcije'!G280&gt;=Sheet1!$B$27,Sheet1!$C$27,0))</f>
        <v>0</v>
      </c>
      <c r="J280" s="47">
        <f t="shared" si="4"/>
        <v>0</v>
      </c>
      <c r="K280" s="47">
        <f>IF(G280&gt;=Sheet1!$B$26,Sheet1!$D$26,IF('Skupinske akcije'!G280&gt;=Sheet1!$B$27,Sheet1!$D$27,0))</f>
        <v>0</v>
      </c>
      <c r="L280" s="26"/>
      <c r="M280" s="6"/>
      <c r="N280" s="7"/>
    </row>
    <row r="281" spans="1:14">
      <c r="A281" s="7"/>
      <c r="B281" s="6"/>
      <c r="C281" s="27"/>
      <c r="D281" s="24"/>
      <c r="E281" s="24"/>
      <c r="F281" s="24"/>
      <c r="G281" s="24"/>
      <c r="H281" s="24"/>
      <c r="I281" s="47">
        <f>IF(G281&gt;=Sheet1!$B$26,Sheet1!$C$26,IF('Skupinske akcije'!G281&gt;=Sheet1!$B$27,Sheet1!$C$27,0))</f>
        <v>0</v>
      </c>
      <c r="J281" s="47">
        <f t="shared" si="4"/>
        <v>0</v>
      </c>
      <c r="K281" s="47">
        <f>IF(G281&gt;=Sheet1!$B$26,Sheet1!$D$26,IF('Skupinske akcije'!G281&gt;=Sheet1!$B$27,Sheet1!$D$27,0))</f>
        <v>0</v>
      </c>
      <c r="L281" s="26"/>
      <c r="M281" s="6"/>
      <c r="N281" s="7"/>
    </row>
    <row r="282" spans="1:14">
      <c r="A282" s="7"/>
      <c r="B282" s="6"/>
      <c r="C282" s="27"/>
      <c r="D282" s="24"/>
      <c r="E282" s="24"/>
      <c r="F282" s="24"/>
      <c r="G282" s="24"/>
      <c r="H282" s="24"/>
      <c r="I282" s="47">
        <f>IF(G282&gt;=Sheet1!$B$26,Sheet1!$C$26,IF('Skupinske akcije'!G282&gt;=Sheet1!$B$27,Sheet1!$C$27,0))</f>
        <v>0</v>
      </c>
      <c r="J282" s="47">
        <f t="shared" si="4"/>
        <v>0</v>
      </c>
      <c r="K282" s="47">
        <f>IF(G282&gt;=Sheet1!$B$26,Sheet1!$D$26,IF('Skupinske akcije'!G282&gt;=Sheet1!$B$27,Sheet1!$D$27,0))</f>
        <v>0</v>
      </c>
      <c r="L282" s="26"/>
      <c r="M282" s="6"/>
      <c r="N282" s="7"/>
    </row>
    <row r="283" spans="1:14">
      <c r="A283" s="7"/>
      <c r="B283" s="6"/>
      <c r="C283" s="27"/>
      <c r="D283" s="24"/>
      <c r="E283" s="24"/>
      <c r="F283" s="24"/>
      <c r="G283" s="24"/>
      <c r="H283" s="24"/>
      <c r="I283" s="47">
        <f>IF(G283&gt;=Sheet1!$B$26,Sheet1!$C$26,IF('Skupinske akcije'!G283&gt;=Sheet1!$B$27,Sheet1!$C$27,0))</f>
        <v>0</v>
      </c>
      <c r="J283" s="47">
        <f t="shared" si="4"/>
        <v>0</v>
      </c>
      <c r="K283" s="47">
        <f>IF(G283&gt;=Sheet1!$B$26,Sheet1!$D$26,IF('Skupinske akcije'!G283&gt;=Sheet1!$B$27,Sheet1!$D$27,0))</f>
        <v>0</v>
      </c>
      <c r="L283" s="26"/>
      <c r="M283" s="6"/>
      <c r="N283" s="7"/>
    </row>
    <row r="284" spans="1:14">
      <c r="A284" s="7"/>
      <c r="B284" s="6"/>
      <c r="C284" s="27"/>
      <c r="D284" s="24"/>
      <c r="E284" s="24"/>
      <c r="F284" s="24"/>
      <c r="G284" s="24"/>
      <c r="H284" s="24"/>
      <c r="I284" s="47">
        <f>IF(G284&gt;=Sheet1!$B$26,Sheet1!$C$26,IF('Skupinske akcije'!G284&gt;=Sheet1!$B$27,Sheet1!$C$27,0))</f>
        <v>0</v>
      </c>
      <c r="J284" s="47">
        <f t="shared" si="4"/>
        <v>0</v>
      </c>
      <c r="K284" s="47">
        <f>IF(G284&gt;=Sheet1!$B$26,Sheet1!$D$26,IF('Skupinske akcije'!G284&gt;=Sheet1!$B$27,Sheet1!$D$27,0))</f>
        <v>0</v>
      </c>
      <c r="L284" s="26"/>
      <c r="M284" s="6"/>
      <c r="N284" s="7"/>
    </row>
    <row r="285" spans="1:14">
      <c r="A285" s="7"/>
      <c r="B285" s="6"/>
      <c r="C285" s="27"/>
      <c r="D285" s="24"/>
      <c r="E285" s="24"/>
      <c r="F285" s="24"/>
      <c r="G285" s="24"/>
      <c r="H285" s="24"/>
      <c r="I285" s="47">
        <f>IF(G285&gt;=Sheet1!$B$26,Sheet1!$C$26,IF('Skupinske akcije'!G285&gt;=Sheet1!$B$27,Sheet1!$C$27,0))</f>
        <v>0</v>
      </c>
      <c r="J285" s="47">
        <f t="shared" si="4"/>
        <v>0</v>
      </c>
      <c r="K285" s="47">
        <f>IF(G285&gt;=Sheet1!$B$26,Sheet1!$D$26,IF('Skupinske akcije'!G285&gt;=Sheet1!$B$27,Sheet1!$D$27,0))</f>
        <v>0</v>
      </c>
      <c r="L285" s="26"/>
      <c r="M285" s="6"/>
      <c r="N285" s="7"/>
    </row>
    <row r="286" spans="1:14">
      <c r="A286" s="7"/>
      <c r="B286" s="6"/>
      <c r="C286" s="27"/>
      <c r="D286" s="24"/>
      <c r="E286" s="24"/>
      <c r="F286" s="24"/>
      <c r="G286" s="24"/>
      <c r="H286" s="24"/>
      <c r="I286" s="47">
        <f>IF(G286&gt;=Sheet1!$B$26,Sheet1!$C$26,IF('Skupinske akcije'!G286&gt;=Sheet1!$B$27,Sheet1!$C$27,0))</f>
        <v>0</v>
      </c>
      <c r="J286" s="47">
        <f t="shared" si="4"/>
        <v>0</v>
      </c>
      <c r="K286" s="47">
        <f>IF(G286&gt;=Sheet1!$B$26,Sheet1!$D$26,IF('Skupinske akcije'!G286&gt;=Sheet1!$B$27,Sheet1!$D$27,0))</f>
        <v>0</v>
      </c>
      <c r="L286" s="26"/>
      <c r="M286" s="6"/>
      <c r="N286" s="7"/>
    </row>
    <row r="287" spans="1:14">
      <c r="A287" s="7"/>
      <c r="B287" s="6"/>
      <c r="C287" s="27"/>
      <c r="D287" s="24"/>
      <c r="E287" s="24"/>
      <c r="F287" s="24"/>
      <c r="G287" s="24"/>
      <c r="H287" s="24"/>
      <c r="I287" s="47">
        <f>IF(G287&gt;=Sheet1!$B$26,Sheet1!$C$26,IF('Skupinske akcije'!G287&gt;=Sheet1!$B$27,Sheet1!$C$27,0))</f>
        <v>0</v>
      </c>
      <c r="J287" s="47">
        <f t="shared" si="4"/>
        <v>0</v>
      </c>
      <c r="K287" s="47">
        <f>IF(G287&gt;=Sheet1!$B$26,Sheet1!$D$26,IF('Skupinske akcije'!G287&gt;=Sheet1!$B$27,Sheet1!$D$27,0))</f>
        <v>0</v>
      </c>
      <c r="L287" s="26"/>
      <c r="M287" s="6"/>
      <c r="N287" s="7"/>
    </row>
    <row r="288" spans="1:14">
      <c r="A288" s="7"/>
      <c r="B288" s="6"/>
      <c r="C288" s="27"/>
      <c r="D288" s="24"/>
      <c r="E288" s="24"/>
      <c r="F288" s="24"/>
      <c r="G288" s="24"/>
      <c r="H288" s="24"/>
      <c r="I288" s="47">
        <f>IF(G288&gt;=Sheet1!$B$26,Sheet1!$C$26,IF('Skupinske akcije'!G288&gt;=Sheet1!$B$27,Sheet1!$C$27,0))</f>
        <v>0</v>
      </c>
      <c r="J288" s="47">
        <f t="shared" si="4"/>
        <v>0</v>
      </c>
      <c r="K288" s="47">
        <f>IF(G288&gt;=Sheet1!$B$26,Sheet1!$D$26,IF('Skupinske akcije'!G288&gt;=Sheet1!$B$27,Sheet1!$D$27,0))</f>
        <v>0</v>
      </c>
      <c r="L288" s="26"/>
      <c r="M288" s="6"/>
      <c r="N288" s="7"/>
    </row>
    <row r="289" spans="1:14">
      <c r="A289" s="7"/>
      <c r="B289" s="6"/>
      <c r="C289" s="27"/>
      <c r="D289" s="24"/>
      <c r="E289" s="24"/>
      <c r="F289" s="24"/>
      <c r="G289" s="24"/>
      <c r="H289" s="24"/>
      <c r="I289" s="47">
        <f>IF(G289&gt;=Sheet1!$B$26,Sheet1!$C$26,IF('Skupinske akcije'!G289&gt;=Sheet1!$B$27,Sheet1!$C$27,0))</f>
        <v>0</v>
      </c>
      <c r="J289" s="47">
        <f t="shared" si="4"/>
        <v>0</v>
      </c>
      <c r="K289" s="47">
        <f>IF(G289&gt;=Sheet1!$B$26,Sheet1!$D$26,IF('Skupinske akcije'!G289&gt;=Sheet1!$B$27,Sheet1!$D$27,0))</f>
        <v>0</v>
      </c>
      <c r="L289" s="26"/>
      <c r="M289" s="6"/>
      <c r="N289" s="7"/>
    </row>
    <row r="290" spans="1:14">
      <c r="A290" s="7"/>
      <c r="B290" s="6"/>
      <c r="C290" s="27"/>
      <c r="D290" s="24"/>
      <c r="E290" s="24"/>
      <c r="F290" s="24"/>
      <c r="G290" s="24"/>
      <c r="H290" s="24"/>
      <c r="I290" s="47">
        <f>IF(G290&gt;=Sheet1!$B$26,Sheet1!$C$26,IF('Skupinske akcije'!G290&gt;=Sheet1!$B$27,Sheet1!$C$27,0))</f>
        <v>0</v>
      </c>
      <c r="J290" s="47">
        <f t="shared" si="4"/>
        <v>0</v>
      </c>
      <c r="K290" s="47">
        <f>IF(G290&gt;=Sheet1!$B$26,Sheet1!$D$26,IF('Skupinske akcije'!G290&gt;=Sheet1!$B$27,Sheet1!$D$27,0))</f>
        <v>0</v>
      </c>
      <c r="L290" s="26"/>
      <c r="M290" s="6"/>
      <c r="N290" s="7"/>
    </row>
    <row r="291" spans="1:14">
      <c r="A291" s="7"/>
      <c r="B291" s="6"/>
      <c r="C291" s="27"/>
      <c r="D291" s="24"/>
      <c r="E291" s="24"/>
      <c r="F291" s="24"/>
      <c r="G291" s="24"/>
      <c r="H291" s="24"/>
      <c r="I291" s="47">
        <f>IF(G291&gt;=Sheet1!$B$26,Sheet1!$C$26,IF('Skupinske akcije'!G291&gt;=Sheet1!$B$27,Sheet1!$C$27,0))</f>
        <v>0</v>
      </c>
      <c r="J291" s="47">
        <f t="shared" si="4"/>
        <v>0</v>
      </c>
      <c r="K291" s="47">
        <f>IF(G291&gt;=Sheet1!$B$26,Sheet1!$D$26,IF('Skupinske akcije'!G291&gt;=Sheet1!$B$27,Sheet1!$D$27,0))</f>
        <v>0</v>
      </c>
      <c r="L291" s="26"/>
      <c r="M291" s="6"/>
      <c r="N291" s="7"/>
    </row>
    <row r="292" spans="1:14">
      <c r="A292" s="7"/>
      <c r="B292" s="6"/>
      <c r="C292" s="27"/>
      <c r="D292" s="24"/>
      <c r="E292" s="24"/>
      <c r="F292" s="24"/>
      <c r="G292" s="24"/>
      <c r="H292" s="24"/>
      <c r="I292" s="47">
        <f>IF(G292&gt;=Sheet1!$B$26,Sheet1!$C$26,IF('Skupinske akcije'!G292&gt;=Sheet1!$B$27,Sheet1!$C$27,0))</f>
        <v>0</v>
      </c>
      <c r="J292" s="47">
        <f t="shared" si="4"/>
        <v>0</v>
      </c>
      <c r="K292" s="47">
        <f>IF(G292&gt;=Sheet1!$B$26,Sheet1!$D$26,IF('Skupinske akcije'!G292&gt;=Sheet1!$B$27,Sheet1!$D$27,0))</f>
        <v>0</v>
      </c>
      <c r="L292" s="26"/>
      <c r="M292" s="6"/>
      <c r="N292" s="7"/>
    </row>
    <row r="293" spans="1:14">
      <c r="A293" s="7"/>
      <c r="B293" s="6"/>
      <c r="C293" s="27"/>
      <c r="D293" s="24"/>
      <c r="E293" s="24"/>
      <c r="F293" s="24"/>
      <c r="G293" s="24"/>
      <c r="H293" s="24"/>
      <c r="I293" s="47">
        <f>IF(G293&gt;=Sheet1!$B$26,Sheet1!$C$26,IF('Skupinske akcije'!G293&gt;=Sheet1!$B$27,Sheet1!$C$27,0))</f>
        <v>0</v>
      </c>
      <c r="J293" s="47">
        <f t="shared" si="4"/>
        <v>0</v>
      </c>
      <c r="K293" s="47">
        <f>IF(G293&gt;=Sheet1!$B$26,Sheet1!$D$26,IF('Skupinske akcije'!G293&gt;=Sheet1!$B$27,Sheet1!$D$27,0))</f>
        <v>0</v>
      </c>
      <c r="L293" s="26"/>
      <c r="M293" s="6"/>
      <c r="N293" s="7"/>
    </row>
    <row r="294" spans="1:14">
      <c r="A294" s="7"/>
      <c r="B294" s="6"/>
      <c r="C294" s="27"/>
      <c r="D294" s="24"/>
      <c r="E294" s="24"/>
      <c r="F294" s="24"/>
      <c r="G294" s="24"/>
      <c r="H294" s="24"/>
      <c r="I294" s="47">
        <f>IF(G294&gt;=Sheet1!$B$26,Sheet1!$C$26,IF('Skupinske akcije'!G294&gt;=Sheet1!$B$27,Sheet1!$C$27,0))</f>
        <v>0</v>
      </c>
      <c r="J294" s="47">
        <f t="shared" si="4"/>
        <v>0</v>
      </c>
      <c r="K294" s="47">
        <f>IF(G294&gt;=Sheet1!$B$26,Sheet1!$D$26,IF('Skupinske akcije'!G294&gt;=Sheet1!$B$27,Sheet1!$D$27,0))</f>
        <v>0</v>
      </c>
      <c r="L294" s="26"/>
      <c r="M294" s="6"/>
      <c r="N294" s="7"/>
    </row>
    <row r="295" spans="1:14">
      <c r="A295" s="7"/>
      <c r="B295" s="6"/>
      <c r="C295" s="27"/>
      <c r="D295" s="24"/>
      <c r="E295" s="24"/>
      <c r="F295" s="24"/>
      <c r="G295" s="24"/>
      <c r="H295" s="24"/>
      <c r="I295" s="47">
        <f>IF(G295&gt;=Sheet1!$B$26,Sheet1!$C$26,IF('Skupinske akcije'!G295&gt;=Sheet1!$B$27,Sheet1!$C$27,0))</f>
        <v>0</v>
      </c>
      <c r="J295" s="47">
        <f t="shared" si="4"/>
        <v>0</v>
      </c>
      <c r="K295" s="47">
        <f>IF(G295&gt;=Sheet1!$B$26,Sheet1!$D$26,IF('Skupinske akcije'!G295&gt;=Sheet1!$B$27,Sheet1!$D$27,0))</f>
        <v>0</v>
      </c>
      <c r="L295" s="26"/>
      <c r="M295" s="6"/>
      <c r="N295" s="7"/>
    </row>
    <row r="296" spans="1:14">
      <c r="A296" s="7"/>
      <c r="B296" s="6"/>
      <c r="C296" s="27"/>
      <c r="D296" s="24"/>
      <c r="E296" s="24"/>
      <c r="F296" s="24"/>
      <c r="G296" s="24"/>
      <c r="H296" s="24"/>
      <c r="I296" s="47">
        <f>IF(G296&gt;=Sheet1!$B$26,Sheet1!$C$26,IF('Skupinske akcije'!G296&gt;=Sheet1!$B$27,Sheet1!$C$27,0))</f>
        <v>0</v>
      </c>
      <c r="J296" s="47">
        <f t="shared" si="4"/>
        <v>0</v>
      </c>
      <c r="K296" s="47">
        <f>IF(G296&gt;=Sheet1!$B$26,Sheet1!$D$26,IF('Skupinske akcije'!G296&gt;=Sheet1!$B$27,Sheet1!$D$27,0))</f>
        <v>0</v>
      </c>
      <c r="L296" s="26"/>
      <c r="M296" s="6"/>
      <c r="N296" s="7"/>
    </row>
    <row r="297" spans="1:14">
      <c r="A297" s="7"/>
      <c r="B297" s="6"/>
      <c r="C297" s="27"/>
      <c r="D297" s="24"/>
      <c r="E297" s="24"/>
      <c r="F297" s="24"/>
      <c r="G297" s="24"/>
      <c r="H297" s="24"/>
      <c r="I297" s="47">
        <f>IF(G297&gt;=Sheet1!$B$26,Sheet1!$C$26,IF('Skupinske akcije'!G297&gt;=Sheet1!$B$27,Sheet1!$C$27,0))</f>
        <v>0</v>
      </c>
      <c r="J297" s="47">
        <f t="shared" si="4"/>
        <v>0</v>
      </c>
      <c r="K297" s="47">
        <f>IF(G297&gt;=Sheet1!$B$26,Sheet1!$D$26,IF('Skupinske akcije'!G297&gt;=Sheet1!$B$27,Sheet1!$D$27,0))</f>
        <v>0</v>
      </c>
      <c r="L297" s="26"/>
      <c r="M297" s="6"/>
      <c r="N297" s="7"/>
    </row>
    <row r="298" spans="1:14">
      <c r="A298" s="7"/>
      <c r="B298" s="6"/>
      <c r="C298" s="27"/>
      <c r="D298" s="24"/>
      <c r="E298" s="24"/>
      <c r="F298" s="24"/>
      <c r="G298" s="24"/>
      <c r="H298" s="24"/>
      <c r="I298" s="47">
        <f>IF(G298&gt;=Sheet1!$B$26,Sheet1!$C$26,IF('Skupinske akcije'!G298&gt;=Sheet1!$B$27,Sheet1!$C$27,0))</f>
        <v>0</v>
      </c>
      <c r="J298" s="47">
        <f t="shared" si="4"/>
        <v>0</v>
      </c>
      <c r="K298" s="47">
        <f>IF(G298&gt;=Sheet1!$B$26,Sheet1!$D$26,IF('Skupinske akcije'!G298&gt;=Sheet1!$B$27,Sheet1!$D$27,0))</f>
        <v>0</v>
      </c>
      <c r="L298" s="26"/>
      <c r="M298" s="6"/>
      <c r="N298" s="7"/>
    </row>
    <row r="299" spans="1:14">
      <c r="A299" s="7"/>
      <c r="B299" s="6"/>
      <c r="C299" s="27"/>
      <c r="D299" s="24"/>
      <c r="E299" s="24"/>
      <c r="F299" s="24"/>
      <c r="G299" s="24"/>
      <c r="H299" s="24"/>
      <c r="I299" s="47">
        <f>IF(G299&gt;=Sheet1!$B$26,Sheet1!$C$26,IF('Skupinske akcije'!G299&gt;=Sheet1!$B$27,Sheet1!$C$27,0))</f>
        <v>0</v>
      </c>
      <c r="J299" s="47">
        <f t="shared" si="4"/>
        <v>0</v>
      </c>
      <c r="K299" s="47">
        <f>IF(G299&gt;=Sheet1!$B$26,Sheet1!$D$26,IF('Skupinske akcije'!G299&gt;=Sheet1!$B$27,Sheet1!$D$27,0))</f>
        <v>0</v>
      </c>
      <c r="L299" s="26"/>
      <c r="M299" s="6"/>
      <c r="N299" s="7"/>
    </row>
    <row r="300" spans="1:14">
      <c r="A300" s="7"/>
      <c r="B300" s="6"/>
      <c r="C300" s="27"/>
      <c r="D300" s="24"/>
      <c r="E300" s="24"/>
      <c r="F300" s="24"/>
      <c r="G300" s="24"/>
      <c r="H300" s="24"/>
      <c r="I300" s="47">
        <f>IF(G300&gt;=Sheet1!$B$26,Sheet1!$C$26,IF('Skupinske akcije'!G300&gt;=Sheet1!$B$27,Sheet1!$C$27,0))</f>
        <v>0</v>
      </c>
      <c r="J300" s="47">
        <f t="shared" si="4"/>
        <v>0</v>
      </c>
      <c r="K300" s="47">
        <f>IF(G300&gt;=Sheet1!$B$26,Sheet1!$D$26,IF('Skupinske akcije'!G300&gt;=Sheet1!$B$27,Sheet1!$D$27,0))</f>
        <v>0</v>
      </c>
      <c r="L300" s="26"/>
      <c r="M300" s="6"/>
      <c r="N300" s="7"/>
    </row>
    <row r="301" spans="1:14" ht="14.65" thickBot="1">
      <c r="A301" s="7"/>
      <c r="B301" s="6"/>
      <c r="C301" s="32"/>
      <c r="D301" s="33"/>
      <c r="E301" s="33"/>
      <c r="F301" s="33"/>
      <c r="G301" s="33"/>
      <c r="H301" s="33"/>
      <c r="I301" s="51">
        <f>IF(G301&gt;=Sheet1!$B$26,Sheet1!$C$26,IF('Skupinske akcije'!G301&gt;=Sheet1!$B$27,Sheet1!$C$27,0))</f>
        <v>0</v>
      </c>
      <c r="J301" s="51">
        <f t="shared" si="4"/>
        <v>0</v>
      </c>
      <c r="K301" s="51">
        <f>IF(G301&gt;=Sheet1!$B$26,Sheet1!$D$26,IF('Skupinske akcije'!G301&gt;=Sheet1!$B$27,Sheet1!$D$27,0))</f>
        <v>0</v>
      </c>
      <c r="L301" s="34"/>
      <c r="M301" s="6"/>
      <c r="N301" s="7"/>
    </row>
    <row r="302" spans="1:14">
      <c r="A302" s="7"/>
      <c r="B302" s="6"/>
      <c r="C302" s="6"/>
      <c r="D302" s="6"/>
      <c r="E302" s="6"/>
      <c r="F302" s="6"/>
      <c r="G302" s="6"/>
      <c r="H302" s="6"/>
      <c r="I302" s="6"/>
      <c r="J302" s="6"/>
      <c r="K302" s="6"/>
      <c r="L302" s="6"/>
      <c r="M302" s="6"/>
      <c r="N302" s="7"/>
    </row>
    <row r="303" spans="1:14" ht="7.5" customHeight="1">
      <c r="A303" s="7"/>
      <c r="B303" s="7"/>
      <c r="C303" s="7"/>
      <c r="D303" s="7"/>
      <c r="E303" s="7"/>
      <c r="F303" s="7"/>
      <c r="G303" s="7"/>
      <c r="H303" s="7"/>
      <c r="I303" s="7"/>
      <c r="J303" s="7"/>
      <c r="K303" s="7"/>
      <c r="L303" s="7"/>
      <c r="M303" s="7"/>
      <c r="N303" s="7"/>
    </row>
  </sheetData>
  <sheetProtection sheet="1" objects="1" scenarios="1" selectLockedCells="1"/>
  <mergeCells count="4">
    <mergeCell ref="C3:D3"/>
    <mergeCell ref="E3:G3"/>
    <mergeCell ref="C4:D4"/>
    <mergeCell ref="E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2"/>
  <sheetViews>
    <sheetView showGridLines="0" tabSelected="1" zoomScale="90" zoomScaleNormal="90" workbookViewId="0" xr3:uid="{51F8DEE0-4D01-5F28-A812-FC0BD7CAC4A5}">
      <selection activeCell="D6" sqref="D6"/>
    </sheetView>
  </sheetViews>
  <sheetFormatPr defaultColWidth="9.140625" defaultRowHeight="14.25"/>
  <cols>
    <col min="1" max="1" width="1.140625" style="9" customWidth="1"/>
    <col min="2" max="2" width="4.85546875" style="9" customWidth="1"/>
    <col min="3" max="3" width="34.28515625" style="9" bestFit="1" customWidth="1"/>
    <col min="4" max="6" width="22.5703125" style="9" customWidth="1"/>
    <col min="7" max="7" width="18" style="9" customWidth="1"/>
    <col min="8" max="8" width="5.28515625" style="9" customWidth="1"/>
    <col min="9" max="9" width="1.140625" style="9" customWidth="1"/>
    <col min="10" max="16384" width="9.140625" style="9"/>
  </cols>
  <sheetData>
    <row r="1" spans="1:9" ht="6" customHeight="1">
      <c r="A1" s="7"/>
      <c r="B1" s="7"/>
      <c r="C1" s="7"/>
      <c r="D1" s="7"/>
      <c r="E1" s="7"/>
      <c r="F1" s="7"/>
      <c r="G1" s="7"/>
      <c r="H1" s="7"/>
      <c r="I1" s="7"/>
    </row>
    <row r="2" spans="1:9" ht="14.65" thickBot="1">
      <c r="A2" s="7"/>
      <c r="B2" s="6"/>
      <c r="C2" s="6"/>
      <c r="D2" s="6"/>
      <c r="E2" s="6"/>
      <c r="F2" s="6"/>
      <c r="G2" s="6"/>
      <c r="H2" s="6"/>
      <c r="I2" s="7"/>
    </row>
    <row r="3" spans="1:9" ht="14.65" thickBot="1">
      <c r="A3" s="7"/>
      <c r="B3" s="6"/>
      <c r="C3" s="37" t="s">
        <v>26</v>
      </c>
      <c r="D3" s="52">
        <f>SUM(D6:D300)</f>
        <v>0</v>
      </c>
      <c r="E3" s="6"/>
      <c r="F3" s="38"/>
      <c r="G3" s="38"/>
      <c r="H3" s="6"/>
      <c r="I3" s="7"/>
    </row>
    <row r="4" spans="1:9" ht="15" thickTop="1" thickBot="1">
      <c r="A4" s="7"/>
      <c r="B4" s="6"/>
      <c r="C4" s="6"/>
      <c r="D4" s="6"/>
      <c r="E4" s="6"/>
      <c r="F4" s="6"/>
      <c r="G4" s="6"/>
      <c r="H4" s="6"/>
      <c r="I4" s="7"/>
    </row>
    <row r="5" spans="1:9" ht="18">
      <c r="A5" s="7"/>
      <c r="B5" s="6"/>
      <c r="C5" s="15" t="s">
        <v>24</v>
      </c>
      <c r="D5" s="17" t="s">
        <v>27</v>
      </c>
      <c r="E5" s="17" t="s">
        <v>28</v>
      </c>
      <c r="F5" s="17" t="s">
        <v>29</v>
      </c>
      <c r="G5" s="21" t="s">
        <v>21</v>
      </c>
      <c r="H5" s="6"/>
      <c r="I5" s="7"/>
    </row>
    <row r="6" spans="1:9">
      <c r="A6" s="7"/>
      <c r="B6" s="6"/>
      <c r="C6" s="27"/>
      <c r="D6" s="39"/>
      <c r="E6" s="24"/>
      <c r="F6" s="24"/>
      <c r="G6" s="26"/>
      <c r="H6" s="6"/>
      <c r="I6" s="7"/>
    </row>
    <row r="7" spans="1:9">
      <c r="A7" s="7"/>
      <c r="B7" s="6"/>
      <c r="C7" s="27"/>
      <c r="D7" s="39"/>
      <c r="E7" s="24"/>
      <c r="F7" s="24"/>
      <c r="G7" s="26"/>
      <c r="H7" s="6"/>
      <c r="I7" s="7"/>
    </row>
    <row r="8" spans="1:9">
      <c r="A8" s="7"/>
      <c r="B8" s="6"/>
      <c r="C8" s="27"/>
      <c r="D8" s="39"/>
      <c r="E8" s="24"/>
      <c r="F8" s="24"/>
      <c r="G8" s="26"/>
      <c r="H8" s="6"/>
      <c r="I8" s="7"/>
    </row>
    <row r="9" spans="1:9">
      <c r="A9" s="7"/>
      <c r="B9" s="6"/>
      <c r="C9" s="27"/>
      <c r="D9" s="39"/>
      <c r="E9" s="24"/>
      <c r="F9" s="24"/>
      <c r="G9" s="26"/>
      <c r="H9" s="6"/>
      <c r="I9" s="7"/>
    </row>
    <row r="10" spans="1:9">
      <c r="A10" s="7"/>
      <c r="B10" s="6"/>
      <c r="C10" s="27"/>
      <c r="D10" s="39"/>
      <c r="E10" s="24"/>
      <c r="F10" s="24"/>
      <c r="G10" s="26"/>
      <c r="H10" s="6"/>
      <c r="I10" s="7"/>
    </row>
    <row r="11" spans="1:9">
      <c r="A11" s="7"/>
      <c r="B11" s="6"/>
      <c r="C11" s="27"/>
      <c r="D11" s="39"/>
      <c r="E11" s="24"/>
      <c r="F11" s="24"/>
      <c r="G11" s="26"/>
      <c r="H11" s="6"/>
      <c r="I11" s="7"/>
    </row>
    <row r="12" spans="1:9">
      <c r="A12" s="7"/>
      <c r="B12" s="6"/>
      <c r="C12" s="27"/>
      <c r="D12" s="39"/>
      <c r="E12" s="24"/>
      <c r="F12" s="24"/>
      <c r="G12" s="26"/>
      <c r="H12" s="6"/>
      <c r="I12" s="7"/>
    </row>
    <row r="13" spans="1:9">
      <c r="A13" s="7"/>
      <c r="B13" s="6"/>
      <c r="C13" s="27"/>
      <c r="D13" s="39"/>
      <c r="E13" s="24"/>
      <c r="F13" s="24"/>
      <c r="G13" s="26"/>
      <c r="H13" s="6"/>
      <c r="I13" s="7"/>
    </row>
    <row r="14" spans="1:9">
      <c r="A14" s="7"/>
      <c r="B14" s="6"/>
      <c r="C14" s="27"/>
      <c r="D14" s="39"/>
      <c r="E14" s="24"/>
      <c r="F14" s="24"/>
      <c r="G14" s="26"/>
      <c r="H14" s="6"/>
      <c r="I14" s="7"/>
    </row>
    <row r="15" spans="1:9">
      <c r="A15" s="7"/>
      <c r="B15" s="6"/>
      <c r="C15" s="27"/>
      <c r="D15" s="39"/>
      <c r="E15" s="24"/>
      <c r="F15" s="24"/>
      <c r="G15" s="26"/>
      <c r="H15" s="6"/>
      <c r="I15" s="7"/>
    </row>
    <row r="16" spans="1:9">
      <c r="A16" s="7"/>
      <c r="B16" s="6"/>
      <c r="C16" s="27"/>
      <c r="D16" s="39"/>
      <c r="E16" s="24"/>
      <c r="F16" s="24"/>
      <c r="G16" s="26"/>
      <c r="H16" s="6"/>
      <c r="I16" s="7"/>
    </row>
    <row r="17" spans="1:9">
      <c r="A17" s="7"/>
      <c r="B17" s="6"/>
      <c r="C17" s="27"/>
      <c r="D17" s="39"/>
      <c r="E17" s="24"/>
      <c r="F17" s="24"/>
      <c r="G17" s="26"/>
      <c r="H17" s="6"/>
      <c r="I17" s="7"/>
    </row>
    <row r="18" spans="1:9">
      <c r="A18" s="7"/>
      <c r="B18" s="6"/>
      <c r="C18" s="27"/>
      <c r="D18" s="39"/>
      <c r="E18" s="24"/>
      <c r="F18" s="24"/>
      <c r="G18" s="26"/>
      <c r="H18" s="6"/>
      <c r="I18" s="7"/>
    </row>
    <row r="19" spans="1:9">
      <c r="A19" s="7"/>
      <c r="B19" s="6"/>
      <c r="C19" s="27"/>
      <c r="D19" s="39"/>
      <c r="E19" s="24"/>
      <c r="F19" s="24"/>
      <c r="G19" s="26"/>
      <c r="H19" s="6"/>
      <c r="I19" s="7"/>
    </row>
    <row r="20" spans="1:9">
      <c r="A20" s="7"/>
      <c r="B20" s="6"/>
      <c r="C20" s="27"/>
      <c r="D20" s="39"/>
      <c r="E20" s="24"/>
      <c r="F20" s="24"/>
      <c r="G20" s="26"/>
      <c r="H20" s="6"/>
      <c r="I20" s="7"/>
    </row>
    <row r="21" spans="1:9">
      <c r="A21" s="7"/>
      <c r="B21" s="6"/>
      <c r="C21" s="27"/>
      <c r="D21" s="39"/>
      <c r="E21" s="24"/>
      <c r="F21" s="24"/>
      <c r="G21" s="26"/>
      <c r="H21" s="6"/>
      <c r="I21" s="7"/>
    </row>
    <row r="22" spans="1:9">
      <c r="A22" s="7"/>
      <c r="B22" s="6"/>
      <c r="C22" s="27"/>
      <c r="D22" s="39"/>
      <c r="E22" s="24"/>
      <c r="F22" s="24"/>
      <c r="G22" s="26"/>
      <c r="H22" s="6"/>
      <c r="I22" s="7"/>
    </row>
    <row r="23" spans="1:9">
      <c r="A23" s="7"/>
      <c r="B23" s="6"/>
      <c r="C23" s="27"/>
      <c r="D23" s="39"/>
      <c r="E23" s="24"/>
      <c r="F23" s="24"/>
      <c r="G23" s="26"/>
      <c r="H23" s="6"/>
      <c r="I23" s="7"/>
    </row>
    <row r="24" spans="1:9">
      <c r="A24" s="7"/>
      <c r="B24" s="6"/>
      <c r="C24" s="27"/>
      <c r="D24" s="39"/>
      <c r="E24" s="24"/>
      <c r="F24" s="24"/>
      <c r="G24" s="26"/>
      <c r="H24" s="6"/>
      <c r="I24" s="7"/>
    </row>
    <row r="25" spans="1:9">
      <c r="A25" s="7"/>
      <c r="B25" s="6"/>
      <c r="C25" s="27"/>
      <c r="D25" s="39"/>
      <c r="E25" s="24"/>
      <c r="F25" s="24"/>
      <c r="G25" s="26"/>
      <c r="H25" s="6"/>
      <c r="I25" s="7"/>
    </row>
    <row r="26" spans="1:9">
      <c r="A26" s="7"/>
      <c r="B26" s="6"/>
      <c r="C26" s="40"/>
      <c r="D26" s="41"/>
      <c r="E26" s="24"/>
      <c r="F26" s="24"/>
      <c r="G26" s="26"/>
      <c r="H26" s="6"/>
      <c r="I26" s="7"/>
    </row>
    <row r="27" spans="1:9">
      <c r="A27" s="7"/>
      <c r="B27" s="6"/>
      <c r="C27" s="40"/>
      <c r="D27" s="41"/>
      <c r="E27" s="24"/>
      <c r="F27" s="24"/>
      <c r="G27" s="26"/>
      <c r="H27" s="6"/>
      <c r="I27" s="7"/>
    </row>
    <row r="28" spans="1:9">
      <c r="A28" s="7"/>
      <c r="B28" s="6"/>
      <c r="C28" s="40"/>
      <c r="D28" s="41"/>
      <c r="E28" s="24"/>
      <c r="F28" s="24"/>
      <c r="G28" s="26"/>
      <c r="H28" s="6"/>
      <c r="I28" s="7"/>
    </row>
    <row r="29" spans="1:9">
      <c r="A29" s="7"/>
      <c r="B29" s="6"/>
      <c r="C29" s="40"/>
      <c r="D29" s="41"/>
      <c r="E29" s="24"/>
      <c r="F29" s="24"/>
      <c r="G29" s="26"/>
      <c r="H29" s="6"/>
      <c r="I29" s="7"/>
    </row>
    <row r="30" spans="1:9">
      <c r="A30" s="7"/>
      <c r="B30" s="6"/>
      <c r="C30" s="40"/>
      <c r="D30" s="41"/>
      <c r="E30" s="24"/>
      <c r="F30" s="24"/>
      <c r="G30" s="26"/>
      <c r="H30" s="6"/>
      <c r="I30" s="7"/>
    </row>
    <row r="31" spans="1:9">
      <c r="A31" s="7"/>
      <c r="B31" s="6"/>
      <c r="C31" s="40"/>
      <c r="D31" s="41"/>
      <c r="E31" s="24"/>
      <c r="F31" s="24"/>
      <c r="G31" s="26"/>
      <c r="H31" s="6"/>
      <c r="I31" s="7"/>
    </row>
    <row r="32" spans="1:9">
      <c r="A32" s="7"/>
      <c r="B32" s="6"/>
      <c r="C32" s="40"/>
      <c r="D32" s="41"/>
      <c r="E32" s="24"/>
      <c r="F32" s="24"/>
      <c r="G32" s="26"/>
      <c r="H32" s="6"/>
      <c r="I32" s="7"/>
    </row>
    <row r="33" spans="1:9">
      <c r="A33" s="7"/>
      <c r="B33" s="6"/>
      <c r="C33" s="40"/>
      <c r="D33" s="41"/>
      <c r="E33" s="24"/>
      <c r="F33" s="24"/>
      <c r="G33" s="26"/>
      <c r="H33" s="6"/>
      <c r="I33" s="7"/>
    </row>
    <row r="34" spans="1:9">
      <c r="A34" s="7"/>
      <c r="B34" s="6"/>
      <c r="C34" s="40"/>
      <c r="D34" s="41"/>
      <c r="E34" s="24"/>
      <c r="F34" s="24"/>
      <c r="G34" s="26"/>
      <c r="H34" s="6"/>
      <c r="I34" s="7"/>
    </row>
    <row r="35" spans="1:9">
      <c r="A35" s="7"/>
      <c r="B35" s="6"/>
      <c r="C35" s="40"/>
      <c r="D35" s="41"/>
      <c r="E35" s="24"/>
      <c r="F35" s="24"/>
      <c r="G35" s="26"/>
      <c r="H35" s="6"/>
      <c r="I35" s="7"/>
    </row>
    <row r="36" spans="1:9">
      <c r="A36" s="7"/>
      <c r="B36" s="6"/>
      <c r="C36" s="40"/>
      <c r="D36" s="41"/>
      <c r="E36" s="24"/>
      <c r="F36" s="24"/>
      <c r="G36" s="26"/>
      <c r="H36" s="6"/>
      <c r="I36" s="7"/>
    </row>
    <row r="37" spans="1:9">
      <c r="A37" s="7"/>
      <c r="B37" s="6"/>
      <c r="C37" s="40"/>
      <c r="D37" s="41"/>
      <c r="E37" s="24"/>
      <c r="F37" s="24"/>
      <c r="G37" s="26"/>
      <c r="H37" s="6"/>
      <c r="I37" s="7"/>
    </row>
    <row r="38" spans="1:9">
      <c r="A38" s="7"/>
      <c r="B38" s="6"/>
      <c r="C38" s="40"/>
      <c r="D38" s="41"/>
      <c r="E38" s="24"/>
      <c r="F38" s="24"/>
      <c r="G38" s="26"/>
      <c r="H38" s="6"/>
      <c r="I38" s="7"/>
    </row>
    <row r="39" spans="1:9">
      <c r="A39" s="7"/>
      <c r="B39" s="6"/>
      <c r="C39" s="40"/>
      <c r="D39" s="41"/>
      <c r="E39" s="24"/>
      <c r="F39" s="24"/>
      <c r="G39" s="26"/>
      <c r="H39" s="6"/>
      <c r="I39" s="7"/>
    </row>
    <row r="40" spans="1:9">
      <c r="A40" s="7"/>
      <c r="B40" s="6"/>
      <c r="C40" s="40"/>
      <c r="D40" s="41"/>
      <c r="E40" s="24"/>
      <c r="F40" s="24"/>
      <c r="G40" s="26"/>
      <c r="H40" s="6"/>
      <c r="I40" s="7"/>
    </row>
    <row r="41" spans="1:9">
      <c r="A41" s="7"/>
      <c r="B41" s="6"/>
      <c r="C41" s="40"/>
      <c r="D41" s="41"/>
      <c r="E41" s="24"/>
      <c r="F41" s="24"/>
      <c r="G41" s="26"/>
      <c r="H41" s="6"/>
      <c r="I41" s="7"/>
    </row>
    <row r="42" spans="1:9">
      <c r="A42" s="7"/>
      <c r="B42" s="6"/>
      <c r="C42" s="40"/>
      <c r="D42" s="41"/>
      <c r="E42" s="24"/>
      <c r="F42" s="24"/>
      <c r="G42" s="26"/>
      <c r="H42" s="6"/>
      <c r="I42" s="7"/>
    </row>
    <row r="43" spans="1:9">
      <c r="A43" s="7"/>
      <c r="B43" s="6"/>
      <c r="C43" s="40"/>
      <c r="D43" s="41"/>
      <c r="E43" s="24"/>
      <c r="F43" s="24"/>
      <c r="G43" s="26"/>
      <c r="H43" s="6"/>
      <c r="I43" s="7"/>
    </row>
    <row r="44" spans="1:9">
      <c r="A44" s="7"/>
      <c r="B44" s="6"/>
      <c r="C44" s="40"/>
      <c r="D44" s="41"/>
      <c r="E44" s="24"/>
      <c r="F44" s="24"/>
      <c r="G44" s="26"/>
      <c r="H44" s="6"/>
      <c r="I44" s="7"/>
    </row>
    <row r="45" spans="1:9">
      <c r="A45" s="7"/>
      <c r="B45" s="6"/>
      <c r="C45" s="40"/>
      <c r="D45" s="41"/>
      <c r="E45" s="24"/>
      <c r="F45" s="24"/>
      <c r="G45" s="26"/>
      <c r="H45" s="6"/>
      <c r="I45" s="7"/>
    </row>
    <row r="46" spans="1:9">
      <c r="A46" s="7"/>
      <c r="B46" s="6"/>
      <c r="C46" s="40"/>
      <c r="D46" s="41"/>
      <c r="E46" s="24"/>
      <c r="F46" s="24"/>
      <c r="G46" s="26"/>
      <c r="H46" s="6"/>
      <c r="I46" s="7"/>
    </row>
    <row r="47" spans="1:9">
      <c r="A47" s="7"/>
      <c r="B47" s="6"/>
      <c r="C47" s="40"/>
      <c r="D47" s="41"/>
      <c r="E47" s="24"/>
      <c r="F47" s="24"/>
      <c r="G47" s="26"/>
      <c r="H47" s="6"/>
      <c r="I47" s="7"/>
    </row>
    <row r="48" spans="1:9">
      <c r="A48" s="7"/>
      <c r="B48" s="6"/>
      <c r="C48" s="40"/>
      <c r="D48" s="41"/>
      <c r="E48" s="24"/>
      <c r="F48" s="24"/>
      <c r="G48" s="26"/>
      <c r="H48" s="6"/>
      <c r="I48" s="7"/>
    </row>
    <row r="49" spans="1:9">
      <c r="A49" s="7"/>
      <c r="B49" s="6"/>
      <c r="C49" s="40"/>
      <c r="D49" s="41"/>
      <c r="E49" s="24"/>
      <c r="F49" s="24"/>
      <c r="G49" s="26"/>
      <c r="H49" s="6"/>
      <c r="I49" s="7"/>
    </row>
    <row r="50" spans="1:9">
      <c r="A50" s="7"/>
      <c r="B50" s="6"/>
      <c r="C50" s="40"/>
      <c r="D50" s="41"/>
      <c r="E50" s="24"/>
      <c r="F50" s="24"/>
      <c r="G50" s="26"/>
      <c r="H50" s="6"/>
      <c r="I50" s="7"/>
    </row>
    <row r="51" spans="1:9">
      <c r="A51" s="7"/>
      <c r="B51" s="6"/>
      <c r="C51" s="40"/>
      <c r="D51" s="41"/>
      <c r="E51" s="24"/>
      <c r="F51" s="24"/>
      <c r="G51" s="26"/>
      <c r="H51" s="6"/>
      <c r="I51" s="7"/>
    </row>
    <row r="52" spans="1:9">
      <c r="A52" s="7"/>
      <c r="B52" s="6"/>
      <c r="C52" s="40"/>
      <c r="D52" s="41"/>
      <c r="E52" s="24"/>
      <c r="F52" s="24"/>
      <c r="G52" s="26"/>
      <c r="H52" s="6"/>
      <c r="I52" s="7"/>
    </row>
    <row r="53" spans="1:9">
      <c r="A53" s="7"/>
      <c r="B53" s="6"/>
      <c r="C53" s="40"/>
      <c r="D53" s="41"/>
      <c r="E53" s="24"/>
      <c r="F53" s="24"/>
      <c r="G53" s="26"/>
      <c r="H53" s="6"/>
      <c r="I53" s="7"/>
    </row>
    <row r="54" spans="1:9">
      <c r="A54" s="7"/>
      <c r="B54" s="6"/>
      <c r="C54" s="40"/>
      <c r="D54" s="41"/>
      <c r="E54" s="24"/>
      <c r="F54" s="24"/>
      <c r="G54" s="26"/>
      <c r="H54" s="6"/>
      <c r="I54" s="7"/>
    </row>
    <row r="55" spans="1:9">
      <c r="A55" s="7"/>
      <c r="B55" s="6"/>
      <c r="C55" s="40"/>
      <c r="D55" s="41"/>
      <c r="E55" s="24"/>
      <c r="F55" s="24"/>
      <c r="G55" s="26"/>
      <c r="H55" s="6"/>
      <c r="I55" s="7"/>
    </row>
    <row r="56" spans="1:9">
      <c r="A56" s="7"/>
      <c r="B56" s="6"/>
      <c r="C56" s="40"/>
      <c r="D56" s="41"/>
      <c r="E56" s="24"/>
      <c r="F56" s="24"/>
      <c r="G56" s="26"/>
      <c r="H56" s="6"/>
      <c r="I56" s="7"/>
    </row>
    <row r="57" spans="1:9">
      <c r="A57" s="7"/>
      <c r="B57" s="6"/>
      <c r="C57" s="40"/>
      <c r="D57" s="41"/>
      <c r="E57" s="24"/>
      <c r="F57" s="24"/>
      <c r="G57" s="26"/>
      <c r="H57" s="6"/>
      <c r="I57" s="7"/>
    </row>
    <row r="58" spans="1:9">
      <c r="A58" s="7"/>
      <c r="B58" s="6"/>
      <c r="C58" s="40"/>
      <c r="D58" s="41"/>
      <c r="E58" s="24"/>
      <c r="F58" s="24"/>
      <c r="G58" s="26"/>
      <c r="H58" s="6"/>
      <c r="I58" s="7"/>
    </row>
    <row r="59" spans="1:9">
      <c r="A59" s="7"/>
      <c r="B59" s="6"/>
      <c r="C59" s="40"/>
      <c r="D59" s="41"/>
      <c r="E59" s="24"/>
      <c r="F59" s="24"/>
      <c r="G59" s="26"/>
      <c r="H59" s="6"/>
      <c r="I59" s="7"/>
    </row>
    <row r="60" spans="1:9">
      <c r="A60" s="7"/>
      <c r="B60" s="6"/>
      <c r="C60" s="40"/>
      <c r="D60" s="41"/>
      <c r="E60" s="24"/>
      <c r="F60" s="24"/>
      <c r="G60" s="26"/>
      <c r="H60" s="6"/>
      <c r="I60" s="7"/>
    </row>
    <row r="61" spans="1:9">
      <c r="A61" s="7"/>
      <c r="B61" s="6"/>
      <c r="C61" s="40"/>
      <c r="D61" s="41"/>
      <c r="E61" s="24"/>
      <c r="F61" s="24"/>
      <c r="G61" s="26"/>
      <c r="H61" s="6"/>
      <c r="I61" s="7"/>
    </row>
    <row r="62" spans="1:9">
      <c r="A62" s="7"/>
      <c r="B62" s="6"/>
      <c r="C62" s="40"/>
      <c r="D62" s="41"/>
      <c r="E62" s="24"/>
      <c r="F62" s="24"/>
      <c r="G62" s="26"/>
      <c r="H62" s="6"/>
      <c r="I62" s="7"/>
    </row>
    <row r="63" spans="1:9">
      <c r="A63" s="7"/>
      <c r="B63" s="6"/>
      <c r="C63" s="40"/>
      <c r="D63" s="41"/>
      <c r="E63" s="24"/>
      <c r="F63" s="24"/>
      <c r="G63" s="26"/>
      <c r="H63" s="6"/>
      <c r="I63" s="7"/>
    </row>
    <row r="64" spans="1:9">
      <c r="A64" s="7"/>
      <c r="B64" s="6"/>
      <c r="C64" s="40"/>
      <c r="D64" s="41"/>
      <c r="E64" s="24"/>
      <c r="F64" s="24"/>
      <c r="G64" s="26"/>
      <c r="H64" s="6"/>
      <c r="I64" s="7"/>
    </row>
    <row r="65" spans="1:9">
      <c r="A65" s="7"/>
      <c r="B65" s="6"/>
      <c r="C65" s="40"/>
      <c r="D65" s="41"/>
      <c r="E65" s="24"/>
      <c r="F65" s="24"/>
      <c r="G65" s="26"/>
      <c r="H65" s="6"/>
      <c r="I65" s="7"/>
    </row>
    <row r="66" spans="1:9">
      <c r="A66" s="7"/>
      <c r="B66" s="6"/>
      <c r="C66" s="40"/>
      <c r="D66" s="41"/>
      <c r="E66" s="24"/>
      <c r="F66" s="24"/>
      <c r="G66" s="26"/>
      <c r="H66" s="6"/>
      <c r="I66" s="7"/>
    </row>
    <row r="67" spans="1:9">
      <c r="A67" s="7"/>
      <c r="B67" s="6"/>
      <c r="C67" s="40"/>
      <c r="D67" s="41"/>
      <c r="E67" s="24"/>
      <c r="F67" s="24"/>
      <c r="G67" s="26"/>
      <c r="H67" s="6"/>
      <c r="I67" s="7"/>
    </row>
    <row r="68" spans="1:9">
      <c r="A68" s="7"/>
      <c r="B68" s="6"/>
      <c r="C68" s="40"/>
      <c r="D68" s="41"/>
      <c r="E68" s="24"/>
      <c r="F68" s="24"/>
      <c r="G68" s="26"/>
      <c r="H68" s="6"/>
      <c r="I68" s="7"/>
    </row>
    <row r="69" spans="1:9">
      <c r="A69" s="7"/>
      <c r="B69" s="6"/>
      <c r="C69" s="40"/>
      <c r="D69" s="41"/>
      <c r="E69" s="24"/>
      <c r="F69" s="24"/>
      <c r="G69" s="26"/>
      <c r="H69" s="6"/>
      <c r="I69" s="7"/>
    </row>
    <row r="70" spans="1:9">
      <c r="A70" s="7"/>
      <c r="B70" s="6"/>
      <c r="C70" s="40"/>
      <c r="D70" s="41"/>
      <c r="E70" s="24"/>
      <c r="F70" s="24"/>
      <c r="G70" s="26"/>
      <c r="H70" s="6"/>
      <c r="I70" s="7"/>
    </row>
    <row r="71" spans="1:9">
      <c r="A71" s="7"/>
      <c r="B71" s="6"/>
      <c r="C71" s="40"/>
      <c r="D71" s="41"/>
      <c r="E71" s="24"/>
      <c r="F71" s="24"/>
      <c r="G71" s="26"/>
      <c r="H71" s="6"/>
      <c r="I71" s="7"/>
    </row>
    <row r="72" spans="1:9">
      <c r="A72" s="7"/>
      <c r="B72" s="6"/>
      <c r="C72" s="40"/>
      <c r="D72" s="41"/>
      <c r="E72" s="24"/>
      <c r="F72" s="24"/>
      <c r="G72" s="26"/>
      <c r="H72" s="6"/>
      <c r="I72" s="7"/>
    </row>
    <row r="73" spans="1:9">
      <c r="A73" s="7"/>
      <c r="B73" s="6"/>
      <c r="C73" s="40"/>
      <c r="D73" s="41"/>
      <c r="E73" s="24"/>
      <c r="F73" s="24"/>
      <c r="G73" s="26"/>
      <c r="H73" s="6"/>
      <c r="I73" s="7"/>
    </row>
    <row r="74" spans="1:9">
      <c r="A74" s="7"/>
      <c r="B74" s="6"/>
      <c r="C74" s="40"/>
      <c r="D74" s="41"/>
      <c r="E74" s="24"/>
      <c r="F74" s="24"/>
      <c r="G74" s="26"/>
      <c r="H74" s="6"/>
      <c r="I74" s="7"/>
    </row>
    <row r="75" spans="1:9">
      <c r="A75" s="7"/>
      <c r="B75" s="6"/>
      <c r="C75" s="40"/>
      <c r="D75" s="41"/>
      <c r="E75" s="24"/>
      <c r="F75" s="24"/>
      <c r="G75" s="26"/>
      <c r="H75" s="6"/>
      <c r="I75" s="7"/>
    </row>
    <row r="76" spans="1:9">
      <c r="A76" s="7"/>
      <c r="B76" s="6"/>
      <c r="C76" s="40"/>
      <c r="D76" s="41"/>
      <c r="E76" s="24"/>
      <c r="F76" s="24"/>
      <c r="G76" s="26"/>
      <c r="H76" s="6"/>
      <c r="I76" s="7"/>
    </row>
    <row r="77" spans="1:9">
      <c r="A77" s="7"/>
      <c r="B77" s="6"/>
      <c r="C77" s="40"/>
      <c r="D77" s="41"/>
      <c r="E77" s="24"/>
      <c r="F77" s="24"/>
      <c r="G77" s="26"/>
      <c r="H77" s="6"/>
      <c r="I77" s="7"/>
    </row>
    <row r="78" spans="1:9">
      <c r="A78" s="7"/>
      <c r="B78" s="6"/>
      <c r="C78" s="40"/>
      <c r="D78" s="41"/>
      <c r="E78" s="24"/>
      <c r="F78" s="24"/>
      <c r="G78" s="26"/>
      <c r="H78" s="6"/>
      <c r="I78" s="7"/>
    </row>
    <row r="79" spans="1:9">
      <c r="A79" s="7"/>
      <c r="B79" s="6"/>
      <c r="C79" s="40"/>
      <c r="D79" s="41"/>
      <c r="E79" s="24"/>
      <c r="F79" s="24"/>
      <c r="G79" s="26"/>
      <c r="H79" s="6"/>
      <c r="I79" s="7"/>
    </row>
    <row r="80" spans="1:9">
      <c r="A80" s="7"/>
      <c r="B80" s="6"/>
      <c r="C80" s="40"/>
      <c r="D80" s="41"/>
      <c r="E80" s="24"/>
      <c r="F80" s="24"/>
      <c r="G80" s="26"/>
      <c r="H80" s="6"/>
      <c r="I80" s="7"/>
    </row>
    <row r="81" spans="1:9">
      <c r="A81" s="7"/>
      <c r="B81" s="6"/>
      <c r="C81" s="40"/>
      <c r="D81" s="41"/>
      <c r="E81" s="24"/>
      <c r="F81" s="24"/>
      <c r="G81" s="26"/>
      <c r="H81" s="6"/>
      <c r="I81" s="7"/>
    </row>
    <row r="82" spans="1:9">
      <c r="A82" s="7"/>
      <c r="B82" s="6"/>
      <c r="C82" s="40"/>
      <c r="D82" s="41"/>
      <c r="E82" s="24"/>
      <c r="F82" s="24"/>
      <c r="G82" s="26"/>
      <c r="H82" s="6"/>
      <c r="I82" s="7"/>
    </row>
    <row r="83" spans="1:9">
      <c r="A83" s="7"/>
      <c r="B83" s="6"/>
      <c r="C83" s="40"/>
      <c r="D83" s="41"/>
      <c r="E83" s="24"/>
      <c r="F83" s="24"/>
      <c r="G83" s="26"/>
      <c r="H83" s="6"/>
      <c r="I83" s="7"/>
    </row>
    <row r="84" spans="1:9">
      <c r="A84" s="7"/>
      <c r="B84" s="6"/>
      <c r="C84" s="40"/>
      <c r="D84" s="41"/>
      <c r="E84" s="24"/>
      <c r="F84" s="24"/>
      <c r="G84" s="26"/>
      <c r="H84" s="6"/>
      <c r="I84" s="7"/>
    </row>
    <row r="85" spans="1:9">
      <c r="A85" s="7"/>
      <c r="B85" s="6"/>
      <c r="C85" s="40"/>
      <c r="D85" s="41"/>
      <c r="E85" s="24"/>
      <c r="F85" s="24"/>
      <c r="G85" s="26"/>
      <c r="H85" s="6"/>
      <c r="I85" s="7"/>
    </row>
    <row r="86" spans="1:9">
      <c r="A86" s="7"/>
      <c r="B86" s="6"/>
      <c r="C86" s="40"/>
      <c r="D86" s="41"/>
      <c r="E86" s="24"/>
      <c r="F86" s="24"/>
      <c r="G86" s="26"/>
      <c r="H86" s="6"/>
      <c r="I86" s="7"/>
    </row>
    <row r="87" spans="1:9">
      <c r="A87" s="7"/>
      <c r="B87" s="6"/>
      <c r="C87" s="40"/>
      <c r="D87" s="41"/>
      <c r="E87" s="24"/>
      <c r="F87" s="24"/>
      <c r="G87" s="26"/>
      <c r="H87" s="6"/>
      <c r="I87" s="7"/>
    </row>
    <row r="88" spans="1:9">
      <c r="A88" s="7"/>
      <c r="B88" s="6"/>
      <c r="C88" s="40"/>
      <c r="D88" s="41"/>
      <c r="E88" s="24"/>
      <c r="F88" s="24"/>
      <c r="G88" s="26"/>
      <c r="H88" s="6"/>
      <c r="I88" s="7"/>
    </row>
    <row r="89" spans="1:9">
      <c r="A89" s="7"/>
      <c r="B89" s="6"/>
      <c r="C89" s="40"/>
      <c r="D89" s="41"/>
      <c r="E89" s="24"/>
      <c r="F89" s="24"/>
      <c r="G89" s="26"/>
      <c r="H89" s="6"/>
      <c r="I89" s="7"/>
    </row>
    <row r="90" spans="1:9">
      <c r="A90" s="7"/>
      <c r="B90" s="6"/>
      <c r="C90" s="40"/>
      <c r="D90" s="41"/>
      <c r="E90" s="24"/>
      <c r="F90" s="24"/>
      <c r="G90" s="26"/>
      <c r="H90" s="6"/>
      <c r="I90" s="7"/>
    </row>
    <row r="91" spans="1:9">
      <c r="A91" s="7"/>
      <c r="B91" s="6"/>
      <c r="C91" s="40"/>
      <c r="D91" s="41"/>
      <c r="E91" s="24"/>
      <c r="F91" s="24"/>
      <c r="G91" s="26"/>
      <c r="H91" s="6"/>
      <c r="I91" s="7"/>
    </row>
    <row r="92" spans="1:9">
      <c r="A92" s="7"/>
      <c r="B92" s="6"/>
      <c r="C92" s="40"/>
      <c r="D92" s="41"/>
      <c r="E92" s="24"/>
      <c r="F92" s="24"/>
      <c r="G92" s="26"/>
      <c r="H92" s="6"/>
      <c r="I92" s="7"/>
    </row>
    <row r="93" spans="1:9">
      <c r="A93" s="7"/>
      <c r="B93" s="6"/>
      <c r="C93" s="40"/>
      <c r="D93" s="41"/>
      <c r="E93" s="24"/>
      <c r="F93" s="24"/>
      <c r="G93" s="26"/>
      <c r="H93" s="6"/>
      <c r="I93" s="7"/>
    </row>
    <row r="94" spans="1:9">
      <c r="A94" s="7"/>
      <c r="B94" s="6"/>
      <c r="C94" s="40"/>
      <c r="D94" s="41"/>
      <c r="E94" s="24"/>
      <c r="F94" s="24"/>
      <c r="G94" s="26"/>
      <c r="H94" s="6"/>
      <c r="I94" s="7"/>
    </row>
    <row r="95" spans="1:9">
      <c r="A95" s="7"/>
      <c r="B95" s="6"/>
      <c r="C95" s="40"/>
      <c r="D95" s="41"/>
      <c r="E95" s="24"/>
      <c r="F95" s="24"/>
      <c r="G95" s="26"/>
      <c r="H95" s="6"/>
      <c r="I95" s="7"/>
    </row>
    <row r="96" spans="1:9">
      <c r="A96" s="7"/>
      <c r="B96" s="6"/>
      <c r="C96" s="40"/>
      <c r="D96" s="41"/>
      <c r="E96" s="24"/>
      <c r="F96" s="24"/>
      <c r="G96" s="26"/>
      <c r="H96" s="6"/>
      <c r="I96" s="7"/>
    </row>
    <row r="97" spans="1:9">
      <c r="A97" s="7"/>
      <c r="B97" s="6"/>
      <c r="C97" s="40"/>
      <c r="D97" s="41"/>
      <c r="E97" s="24"/>
      <c r="F97" s="24"/>
      <c r="G97" s="26"/>
      <c r="H97" s="6"/>
      <c r="I97" s="7"/>
    </row>
    <row r="98" spans="1:9">
      <c r="A98" s="7"/>
      <c r="B98" s="6"/>
      <c r="C98" s="40"/>
      <c r="D98" s="41"/>
      <c r="E98" s="24"/>
      <c r="F98" s="24"/>
      <c r="G98" s="26"/>
      <c r="H98" s="6"/>
      <c r="I98" s="7"/>
    </row>
    <row r="99" spans="1:9">
      <c r="A99" s="7"/>
      <c r="B99" s="6"/>
      <c r="C99" s="40"/>
      <c r="D99" s="41"/>
      <c r="E99" s="24"/>
      <c r="F99" s="24"/>
      <c r="G99" s="26"/>
      <c r="H99" s="6"/>
      <c r="I99" s="7"/>
    </row>
    <row r="100" spans="1:9">
      <c r="A100" s="7"/>
      <c r="B100" s="6"/>
      <c r="C100" s="40"/>
      <c r="D100" s="41"/>
      <c r="E100" s="24"/>
      <c r="F100" s="24"/>
      <c r="G100" s="26"/>
      <c r="H100" s="6"/>
      <c r="I100" s="7"/>
    </row>
    <row r="101" spans="1:9">
      <c r="A101" s="7"/>
      <c r="B101" s="6"/>
      <c r="C101" s="40"/>
      <c r="D101" s="41"/>
      <c r="E101" s="24"/>
      <c r="F101" s="24"/>
      <c r="G101" s="26"/>
      <c r="H101" s="6"/>
      <c r="I101" s="7"/>
    </row>
    <row r="102" spans="1:9">
      <c r="A102" s="7"/>
      <c r="B102" s="6"/>
      <c r="C102" s="40"/>
      <c r="D102" s="41"/>
      <c r="E102" s="24"/>
      <c r="F102" s="24"/>
      <c r="G102" s="26"/>
      <c r="H102" s="6"/>
      <c r="I102" s="7"/>
    </row>
    <row r="103" spans="1:9">
      <c r="A103" s="7"/>
      <c r="B103" s="6"/>
      <c r="C103" s="40"/>
      <c r="D103" s="41"/>
      <c r="E103" s="24"/>
      <c r="F103" s="24"/>
      <c r="G103" s="26"/>
      <c r="H103" s="6"/>
      <c r="I103" s="7"/>
    </row>
    <row r="104" spans="1:9">
      <c r="A104" s="7"/>
      <c r="B104" s="6"/>
      <c r="C104" s="40"/>
      <c r="D104" s="41"/>
      <c r="E104" s="24"/>
      <c r="F104" s="24"/>
      <c r="G104" s="26"/>
      <c r="H104" s="6"/>
      <c r="I104" s="7"/>
    </row>
    <row r="105" spans="1:9">
      <c r="A105" s="7"/>
      <c r="B105" s="6"/>
      <c r="C105" s="40"/>
      <c r="D105" s="41"/>
      <c r="E105" s="24"/>
      <c r="F105" s="24"/>
      <c r="G105" s="26"/>
      <c r="H105" s="6"/>
      <c r="I105" s="7"/>
    </row>
    <row r="106" spans="1:9">
      <c r="A106" s="7"/>
      <c r="B106" s="6"/>
      <c r="C106" s="40"/>
      <c r="D106" s="41"/>
      <c r="E106" s="24"/>
      <c r="F106" s="24"/>
      <c r="G106" s="26"/>
      <c r="H106" s="6"/>
      <c r="I106" s="7"/>
    </row>
    <row r="107" spans="1:9">
      <c r="A107" s="7"/>
      <c r="B107" s="6"/>
      <c r="C107" s="40"/>
      <c r="D107" s="41"/>
      <c r="E107" s="24"/>
      <c r="F107" s="24"/>
      <c r="G107" s="26"/>
      <c r="H107" s="6"/>
      <c r="I107" s="7"/>
    </row>
    <row r="108" spans="1:9">
      <c r="A108" s="7"/>
      <c r="B108" s="6"/>
      <c r="C108" s="40"/>
      <c r="D108" s="41"/>
      <c r="E108" s="24"/>
      <c r="F108" s="24"/>
      <c r="G108" s="26"/>
      <c r="H108" s="6"/>
      <c r="I108" s="7"/>
    </row>
    <row r="109" spans="1:9">
      <c r="A109" s="7"/>
      <c r="B109" s="6"/>
      <c r="C109" s="40"/>
      <c r="D109" s="41"/>
      <c r="E109" s="24"/>
      <c r="F109" s="24"/>
      <c r="G109" s="26"/>
      <c r="H109" s="6"/>
      <c r="I109" s="7"/>
    </row>
    <row r="110" spans="1:9">
      <c r="A110" s="7"/>
      <c r="B110" s="6"/>
      <c r="C110" s="40"/>
      <c r="D110" s="41"/>
      <c r="E110" s="24"/>
      <c r="F110" s="24"/>
      <c r="G110" s="26"/>
      <c r="H110" s="6"/>
      <c r="I110" s="7"/>
    </row>
    <row r="111" spans="1:9">
      <c r="A111" s="7"/>
      <c r="B111" s="6"/>
      <c r="C111" s="40"/>
      <c r="D111" s="41"/>
      <c r="E111" s="24"/>
      <c r="F111" s="24"/>
      <c r="G111" s="26"/>
      <c r="H111" s="6"/>
      <c r="I111" s="7"/>
    </row>
    <row r="112" spans="1:9">
      <c r="A112" s="7"/>
      <c r="B112" s="6"/>
      <c r="C112" s="40"/>
      <c r="D112" s="41"/>
      <c r="E112" s="24"/>
      <c r="F112" s="24"/>
      <c r="G112" s="26"/>
      <c r="H112" s="6"/>
      <c r="I112" s="7"/>
    </row>
    <row r="113" spans="1:9">
      <c r="A113" s="7"/>
      <c r="B113" s="6"/>
      <c r="C113" s="40"/>
      <c r="D113" s="41"/>
      <c r="E113" s="24"/>
      <c r="F113" s="24"/>
      <c r="G113" s="26"/>
      <c r="H113" s="6"/>
      <c r="I113" s="7"/>
    </row>
    <row r="114" spans="1:9">
      <c r="A114" s="7"/>
      <c r="B114" s="6"/>
      <c r="C114" s="40"/>
      <c r="D114" s="41"/>
      <c r="E114" s="24"/>
      <c r="F114" s="24"/>
      <c r="G114" s="26"/>
      <c r="H114" s="6"/>
      <c r="I114" s="7"/>
    </row>
    <row r="115" spans="1:9">
      <c r="A115" s="7"/>
      <c r="B115" s="6"/>
      <c r="C115" s="40"/>
      <c r="D115" s="41"/>
      <c r="E115" s="24"/>
      <c r="F115" s="24"/>
      <c r="G115" s="26"/>
      <c r="H115" s="6"/>
      <c r="I115" s="7"/>
    </row>
    <row r="116" spans="1:9">
      <c r="A116" s="7"/>
      <c r="B116" s="6"/>
      <c r="C116" s="40"/>
      <c r="D116" s="41"/>
      <c r="E116" s="24"/>
      <c r="F116" s="24"/>
      <c r="G116" s="26"/>
      <c r="H116" s="6"/>
      <c r="I116" s="7"/>
    </row>
    <row r="117" spans="1:9">
      <c r="A117" s="7"/>
      <c r="B117" s="6"/>
      <c r="C117" s="40"/>
      <c r="D117" s="41"/>
      <c r="E117" s="24"/>
      <c r="F117" s="24"/>
      <c r="G117" s="26"/>
      <c r="H117" s="6"/>
      <c r="I117" s="7"/>
    </row>
    <row r="118" spans="1:9">
      <c r="A118" s="7"/>
      <c r="B118" s="6"/>
      <c r="C118" s="40"/>
      <c r="D118" s="41"/>
      <c r="E118" s="24"/>
      <c r="F118" s="24"/>
      <c r="G118" s="26"/>
      <c r="H118" s="6"/>
      <c r="I118" s="7"/>
    </row>
    <row r="119" spans="1:9">
      <c r="A119" s="7"/>
      <c r="B119" s="6"/>
      <c r="C119" s="40"/>
      <c r="D119" s="41"/>
      <c r="E119" s="24"/>
      <c r="F119" s="24"/>
      <c r="G119" s="26"/>
      <c r="H119" s="6"/>
      <c r="I119" s="7"/>
    </row>
    <row r="120" spans="1:9">
      <c r="A120" s="7"/>
      <c r="B120" s="6"/>
      <c r="C120" s="40"/>
      <c r="D120" s="41"/>
      <c r="E120" s="24"/>
      <c r="F120" s="24"/>
      <c r="G120" s="26"/>
      <c r="H120" s="6"/>
      <c r="I120" s="7"/>
    </row>
    <row r="121" spans="1:9">
      <c r="A121" s="7"/>
      <c r="B121" s="6"/>
      <c r="C121" s="40"/>
      <c r="D121" s="41"/>
      <c r="E121" s="24"/>
      <c r="F121" s="24"/>
      <c r="G121" s="26"/>
      <c r="H121" s="6"/>
      <c r="I121" s="7"/>
    </row>
    <row r="122" spans="1:9">
      <c r="A122" s="7"/>
      <c r="B122" s="6"/>
      <c r="C122" s="40"/>
      <c r="D122" s="41"/>
      <c r="E122" s="24"/>
      <c r="F122" s="24"/>
      <c r="G122" s="26"/>
      <c r="H122" s="6"/>
      <c r="I122" s="7"/>
    </row>
    <row r="123" spans="1:9">
      <c r="A123" s="7"/>
      <c r="B123" s="6"/>
      <c r="C123" s="40"/>
      <c r="D123" s="41"/>
      <c r="E123" s="24"/>
      <c r="F123" s="24"/>
      <c r="G123" s="26"/>
      <c r="H123" s="6"/>
      <c r="I123" s="7"/>
    </row>
    <row r="124" spans="1:9">
      <c r="A124" s="7"/>
      <c r="B124" s="6"/>
      <c r="C124" s="40"/>
      <c r="D124" s="41"/>
      <c r="E124" s="24"/>
      <c r="F124" s="24"/>
      <c r="G124" s="26"/>
      <c r="H124" s="6"/>
      <c r="I124" s="7"/>
    </row>
    <row r="125" spans="1:9">
      <c r="A125" s="7"/>
      <c r="B125" s="6"/>
      <c r="C125" s="40"/>
      <c r="D125" s="41"/>
      <c r="E125" s="24"/>
      <c r="F125" s="24"/>
      <c r="G125" s="26"/>
      <c r="H125" s="6"/>
      <c r="I125" s="7"/>
    </row>
    <row r="126" spans="1:9">
      <c r="A126" s="7"/>
      <c r="B126" s="6"/>
      <c r="C126" s="40"/>
      <c r="D126" s="41"/>
      <c r="E126" s="24"/>
      <c r="F126" s="24"/>
      <c r="G126" s="26"/>
      <c r="H126" s="6"/>
      <c r="I126" s="7"/>
    </row>
    <row r="127" spans="1:9">
      <c r="A127" s="7"/>
      <c r="B127" s="6"/>
      <c r="C127" s="40"/>
      <c r="D127" s="41"/>
      <c r="E127" s="24"/>
      <c r="F127" s="24"/>
      <c r="G127" s="26"/>
      <c r="H127" s="6"/>
      <c r="I127" s="7"/>
    </row>
    <row r="128" spans="1:9">
      <c r="A128" s="7"/>
      <c r="B128" s="6"/>
      <c r="C128" s="40"/>
      <c r="D128" s="41"/>
      <c r="E128" s="24"/>
      <c r="F128" s="24"/>
      <c r="G128" s="26"/>
      <c r="H128" s="6"/>
      <c r="I128" s="7"/>
    </row>
    <row r="129" spans="1:9">
      <c r="A129" s="7"/>
      <c r="B129" s="6"/>
      <c r="C129" s="40"/>
      <c r="D129" s="41"/>
      <c r="E129" s="24"/>
      <c r="F129" s="24"/>
      <c r="G129" s="26"/>
      <c r="H129" s="6"/>
      <c r="I129" s="7"/>
    </row>
    <row r="130" spans="1:9">
      <c r="A130" s="7"/>
      <c r="B130" s="6"/>
      <c r="C130" s="40"/>
      <c r="D130" s="41"/>
      <c r="E130" s="24"/>
      <c r="F130" s="24"/>
      <c r="G130" s="26"/>
      <c r="H130" s="6"/>
      <c r="I130" s="7"/>
    </row>
    <row r="131" spans="1:9">
      <c r="A131" s="7"/>
      <c r="B131" s="6"/>
      <c r="C131" s="40"/>
      <c r="D131" s="41"/>
      <c r="E131" s="24"/>
      <c r="F131" s="24"/>
      <c r="G131" s="26"/>
      <c r="H131" s="6"/>
      <c r="I131" s="7"/>
    </row>
    <row r="132" spans="1:9">
      <c r="A132" s="7"/>
      <c r="B132" s="6"/>
      <c r="C132" s="40"/>
      <c r="D132" s="41"/>
      <c r="E132" s="24"/>
      <c r="F132" s="24"/>
      <c r="G132" s="26"/>
      <c r="H132" s="6"/>
      <c r="I132" s="7"/>
    </row>
    <row r="133" spans="1:9">
      <c r="A133" s="7"/>
      <c r="B133" s="6"/>
      <c r="C133" s="40"/>
      <c r="D133" s="41"/>
      <c r="E133" s="24"/>
      <c r="F133" s="24"/>
      <c r="G133" s="26"/>
      <c r="H133" s="6"/>
      <c r="I133" s="7"/>
    </row>
    <row r="134" spans="1:9">
      <c r="A134" s="7"/>
      <c r="B134" s="6"/>
      <c r="C134" s="40"/>
      <c r="D134" s="41"/>
      <c r="E134" s="24"/>
      <c r="F134" s="24"/>
      <c r="G134" s="26"/>
      <c r="H134" s="6"/>
      <c r="I134" s="7"/>
    </row>
    <row r="135" spans="1:9">
      <c r="A135" s="7"/>
      <c r="B135" s="6"/>
      <c r="C135" s="40"/>
      <c r="D135" s="41"/>
      <c r="E135" s="24"/>
      <c r="F135" s="24"/>
      <c r="G135" s="26"/>
      <c r="H135" s="6"/>
      <c r="I135" s="7"/>
    </row>
    <row r="136" spans="1:9">
      <c r="A136" s="7"/>
      <c r="B136" s="6"/>
      <c r="C136" s="40"/>
      <c r="D136" s="41"/>
      <c r="E136" s="24"/>
      <c r="F136" s="24"/>
      <c r="G136" s="26"/>
      <c r="H136" s="6"/>
      <c r="I136" s="7"/>
    </row>
    <row r="137" spans="1:9">
      <c r="A137" s="7"/>
      <c r="B137" s="6"/>
      <c r="C137" s="40"/>
      <c r="D137" s="41"/>
      <c r="E137" s="24"/>
      <c r="F137" s="24"/>
      <c r="G137" s="26"/>
      <c r="H137" s="6"/>
      <c r="I137" s="7"/>
    </row>
    <row r="138" spans="1:9">
      <c r="A138" s="7"/>
      <c r="B138" s="6"/>
      <c r="C138" s="40"/>
      <c r="D138" s="41"/>
      <c r="E138" s="24"/>
      <c r="F138" s="24"/>
      <c r="G138" s="26"/>
      <c r="H138" s="6"/>
      <c r="I138" s="7"/>
    </row>
    <row r="139" spans="1:9">
      <c r="A139" s="7"/>
      <c r="B139" s="6"/>
      <c r="C139" s="40"/>
      <c r="D139" s="41"/>
      <c r="E139" s="24"/>
      <c r="F139" s="24"/>
      <c r="G139" s="26"/>
      <c r="H139" s="6"/>
      <c r="I139" s="7"/>
    </row>
    <row r="140" spans="1:9">
      <c r="A140" s="7"/>
      <c r="B140" s="6"/>
      <c r="C140" s="40"/>
      <c r="D140" s="41"/>
      <c r="E140" s="24"/>
      <c r="F140" s="24"/>
      <c r="G140" s="26"/>
      <c r="H140" s="6"/>
      <c r="I140" s="7"/>
    </row>
    <row r="141" spans="1:9">
      <c r="A141" s="7"/>
      <c r="B141" s="6"/>
      <c r="C141" s="40"/>
      <c r="D141" s="41"/>
      <c r="E141" s="24"/>
      <c r="F141" s="24"/>
      <c r="G141" s="26"/>
      <c r="H141" s="6"/>
      <c r="I141" s="7"/>
    </row>
    <row r="142" spans="1:9">
      <c r="A142" s="7"/>
      <c r="B142" s="6"/>
      <c r="C142" s="40"/>
      <c r="D142" s="41"/>
      <c r="E142" s="24"/>
      <c r="F142" s="24"/>
      <c r="G142" s="26"/>
      <c r="H142" s="6"/>
      <c r="I142" s="7"/>
    </row>
    <row r="143" spans="1:9">
      <c r="A143" s="7"/>
      <c r="B143" s="6"/>
      <c r="C143" s="40"/>
      <c r="D143" s="41"/>
      <c r="E143" s="24"/>
      <c r="F143" s="24"/>
      <c r="G143" s="26"/>
      <c r="H143" s="6"/>
      <c r="I143" s="7"/>
    </row>
    <row r="144" spans="1:9">
      <c r="A144" s="7"/>
      <c r="B144" s="6"/>
      <c r="C144" s="40"/>
      <c r="D144" s="41"/>
      <c r="E144" s="24"/>
      <c r="F144" s="24"/>
      <c r="G144" s="26"/>
      <c r="H144" s="6"/>
      <c r="I144" s="7"/>
    </row>
    <row r="145" spans="1:9">
      <c r="A145" s="7"/>
      <c r="B145" s="6"/>
      <c r="C145" s="40"/>
      <c r="D145" s="41"/>
      <c r="E145" s="24"/>
      <c r="F145" s="24"/>
      <c r="G145" s="26"/>
      <c r="H145" s="6"/>
      <c r="I145" s="7"/>
    </row>
    <row r="146" spans="1:9">
      <c r="A146" s="7"/>
      <c r="B146" s="6"/>
      <c r="C146" s="40"/>
      <c r="D146" s="41"/>
      <c r="E146" s="24"/>
      <c r="F146" s="24"/>
      <c r="G146" s="26"/>
      <c r="H146" s="6"/>
      <c r="I146" s="7"/>
    </row>
    <row r="147" spans="1:9">
      <c r="A147" s="7"/>
      <c r="B147" s="6"/>
      <c r="C147" s="40"/>
      <c r="D147" s="41"/>
      <c r="E147" s="24"/>
      <c r="F147" s="24"/>
      <c r="G147" s="26"/>
      <c r="H147" s="6"/>
      <c r="I147" s="7"/>
    </row>
    <row r="148" spans="1:9">
      <c r="A148" s="7"/>
      <c r="B148" s="6"/>
      <c r="C148" s="40"/>
      <c r="D148" s="41"/>
      <c r="E148" s="24"/>
      <c r="F148" s="24"/>
      <c r="G148" s="26"/>
      <c r="H148" s="6"/>
      <c r="I148" s="7"/>
    </row>
    <row r="149" spans="1:9">
      <c r="A149" s="7"/>
      <c r="B149" s="6"/>
      <c r="C149" s="40"/>
      <c r="D149" s="41"/>
      <c r="E149" s="24"/>
      <c r="F149" s="24"/>
      <c r="G149" s="26"/>
      <c r="H149" s="6"/>
      <c r="I149" s="7"/>
    </row>
    <row r="150" spans="1:9">
      <c r="A150" s="7"/>
      <c r="B150" s="6"/>
      <c r="C150" s="40"/>
      <c r="D150" s="41"/>
      <c r="E150" s="24"/>
      <c r="F150" s="24"/>
      <c r="G150" s="26"/>
      <c r="H150" s="6"/>
      <c r="I150" s="7"/>
    </row>
    <row r="151" spans="1:9">
      <c r="A151" s="7"/>
      <c r="B151" s="6"/>
      <c r="C151" s="40"/>
      <c r="D151" s="41"/>
      <c r="E151" s="24"/>
      <c r="F151" s="24"/>
      <c r="G151" s="26"/>
      <c r="H151" s="6"/>
      <c r="I151" s="7"/>
    </row>
    <row r="152" spans="1:9">
      <c r="A152" s="7"/>
      <c r="B152" s="6"/>
      <c r="C152" s="40"/>
      <c r="D152" s="41"/>
      <c r="E152" s="24"/>
      <c r="F152" s="24"/>
      <c r="G152" s="26"/>
      <c r="H152" s="6"/>
      <c r="I152" s="7"/>
    </row>
    <row r="153" spans="1:9">
      <c r="A153" s="7"/>
      <c r="B153" s="6"/>
      <c r="C153" s="40"/>
      <c r="D153" s="41"/>
      <c r="E153" s="24"/>
      <c r="F153" s="24"/>
      <c r="G153" s="26"/>
      <c r="H153" s="6"/>
      <c r="I153" s="7"/>
    </row>
    <row r="154" spans="1:9">
      <c r="A154" s="7"/>
      <c r="B154" s="6"/>
      <c r="C154" s="40"/>
      <c r="D154" s="41"/>
      <c r="E154" s="24"/>
      <c r="F154" s="24"/>
      <c r="G154" s="26"/>
      <c r="H154" s="6"/>
      <c r="I154" s="7"/>
    </row>
    <row r="155" spans="1:9">
      <c r="A155" s="7"/>
      <c r="B155" s="6"/>
      <c r="C155" s="40"/>
      <c r="D155" s="41"/>
      <c r="E155" s="24"/>
      <c r="F155" s="24"/>
      <c r="G155" s="26"/>
      <c r="H155" s="6"/>
      <c r="I155" s="7"/>
    </row>
    <row r="156" spans="1:9">
      <c r="A156" s="7"/>
      <c r="B156" s="6"/>
      <c r="C156" s="40"/>
      <c r="D156" s="41"/>
      <c r="E156" s="24"/>
      <c r="F156" s="24"/>
      <c r="G156" s="26"/>
      <c r="H156" s="6"/>
      <c r="I156" s="7"/>
    </row>
    <row r="157" spans="1:9">
      <c r="A157" s="7"/>
      <c r="B157" s="6"/>
      <c r="C157" s="40"/>
      <c r="D157" s="41"/>
      <c r="E157" s="24"/>
      <c r="F157" s="24"/>
      <c r="G157" s="26"/>
      <c r="H157" s="6"/>
      <c r="I157" s="7"/>
    </row>
    <row r="158" spans="1:9">
      <c r="A158" s="7"/>
      <c r="B158" s="6"/>
      <c r="C158" s="40"/>
      <c r="D158" s="41"/>
      <c r="E158" s="24"/>
      <c r="F158" s="24"/>
      <c r="G158" s="26"/>
      <c r="H158" s="6"/>
      <c r="I158" s="7"/>
    </row>
    <row r="159" spans="1:9">
      <c r="A159" s="7"/>
      <c r="B159" s="6"/>
      <c r="C159" s="40"/>
      <c r="D159" s="41"/>
      <c r="E159" s="24"/>
      <c r="F159" s="24"/>
      <c r="G159" s="26"/>
      <c r="H159" s="6"/>
      <c r="I159" s="7"/>
    </row>
    <row r="160" spans="1:9">
      <c r="A160" s="7"/>
      <c r="B160" s="6"/>
      <c r="C160" s="40"/>
      <c r="D160" s="41"/>
      <c r="E160" s="24"/>
      <c r="F160" s="24"/>
      <c r="G160" s="26"/>
      <c r="H160" s="6"/>
      <c r="I160" s="7"/>
    </row>
    <row r="161" spans="1:9">
      <c r="A161" s="7"/>
      <c r="B161" s="6"/>
      <c r="C161" s="40"/>
      <c r="D161" s="41"/>
      <c r="E161" s="24"/>
      <c r="F161" s="24"/>
      <c r="G161" s="26"/>
      <c r="H161" s="6"/>
      <c r="I161" s="7"/>
    </row>
    <row r="162" spans="1:9">
      <c r="A162" s="7"/>
      <c r="B162" s="6"/>
      <c r="C162" s="40"/>
      <c r="D162" s="41"/>
      <c r="E162" s="24"/>
      <c r="F162" s="24"/>
      <c r="G162" s="26"/>
      <c r="H162" s="6"/>
      <c r="I162" s="7"/>
    </row>
    <row r="163" spans="1:9">
      <c r="A163" s="7"/>
      <c r="B163" s="6"/>
      <c r="C163" s="40"/>
      <c r="D163" s="41"/>
      <c r="E163" s="24"/>
      <c r="F163" s="24"/>
      <c r="G163" s="26"/>
      <c r="H163" s="6"/>
      <c r="I163" s="7"/>
    </row>
    <row r="164" spans="1:9">
      <c r="A164" s="7"/>
      <c r="B164" s="6"/>
      <c r="C164" s="40"/>
      <c r="D164" s="41"/>
      <c r="E164" s="24"/>
      <c r="F164" s="24"/>
      <c r="G164" s="26"/>
      <c r="H164" s="6"/>
      <c r="I164" s="7"/>
    </row>
    <row r="165" spans="1:9">
      <c r="A165" s="7"/>
      <c r="B165" s="6"/>
      <c r="C165" s="40"/>
      <c r="D165" s="41"/>
      <c r="E165" s="24"/>
      <c r="F165" s="24"/>
      <c r="G165" s="26"/>
      <c r="H165" s="6"/>
      <c r="I165" s="7"/>
    </row>
    <row r="166" spans="1:9">
      <c r="A166" s="7"/>
      <c r="B166" s="6"/>
      <c r="C166" s="40"/>
      <c r="D166" s="41"/>
      <c r="E166" s="24"/>
      <c r="F166" s="24"/>
      <c r="G166" s="26"/>
      <c r="H166" s="6"/>
      <c r="I166" s="7"/>
    </row>
    <row r="167" spans="1:9">
      <c r="A167" s="7"/>
      <c r="B167" s="6"/>
      <c r="C167" s="40"/>
      <c r="D167" s="41"/>
      <c r="E167" s="24"/>
      <c r="F167" s="24"/>
      <c r="G167" s="26"/>
      <c r="H167" s="6"/>
      <c r="I167" s="7"/>
    </row>
    <row r="168" spans="1:9">
      <c r="A168" s="7"/>
      <c r="B168" s="6"/>
      <c r="C168" s="40"/>
      <c r="D168" s="41"/>
      <c r="E168" s="24"/>
      <c r="F168" s="24"/>
      <c r="G168" s="26"/>
      <c r="H168" s="6"/>
      <c r="I168" s="7"/>
    </row>
    <row r="169" spans="1:9">
      <c r="A169" s="7"/>
      <c r="B169" s="6"/>
      <c r="C169" s="40"/>
      <c r="D169" s="41"/>
      <c r="E169" s="24"/>
      <c r="F169" s="24"/>
      <c r="G169" s="26"/>
      <c r="H169" s="6"/>
      <c r="I169" s="7"/>
    </row>
    <row r="170" spans="1:9">
      <c r="A170" s="7"/>
      <c r="B170" s="6"/>
      <c r="C170" s="40"/>
      <c r="D170" s="41"/>
      <c r="E170" s="24"/>
      <c r="F170" s="24"/>
      <c r="G170" s="26"/>
      <c r="H170" s="6"/>
      <c r="I170" s="7"/>
    </row>
    <row r="171" spans="1:9">
      <c r="A171" s="7"/>
      <c r="B171" s="6"/>
      <c r="C171" s="40"/>
      <c r="D171" s="41"/>
      <c r="E171" s="24"/>
      <c r="F171" s="24"/>
      <c r="G171" s="26"/>
      <c r="H171" s="6"/>
      <c r="I171" s="7"/>
    </row>
    <row r="172" spans="1:9">
      <c r="A172" s="7"/>
      <c r="B172" s="6"/>
      <c r="C172" s="40"/>
      <c r="D172" s="41"/>
      <c r="E172" s="24"/>
      <c r="F172" s="24"/>
      <c r="G172" s="26"/>
      <c r="H172" s="6"/>
      <c r="I172" s="7"/>
    </row>
    <row r="173" spans="1:9">
      <c r="A173" s="7"/>
      <c r="B173" s="6"/>
      <c r="C173" s="40"/>
      <c r="D173" s="41"/>
      <c r="E173" s="24"/>
      <c r="F173" s="24"/>
      <c r="G173" s="26"/>
      <c r="H173" s="6"/>
      <c r="I173" s="7"/>
    </row>
    <row r="174" spans="1:9">
      <c r="A174" s="7"/>
      <c r="B174" s="6"/>
      <c r="C174" s="40"/>
      <c r="D174" s="41"/>
      <c r="E174" s="24"/>
      <c r="F174" s="24"/>
      <c r="G174" s="26"/>
      <c r="H174" s="6"/>
      <c r="I174" s="7"/>
    </row>
    <row r="175" spans="1:9">
      <c r="A175" s="7"/>
      <c r="B175" s="6"/>
      <c r="C175" s="40"/>
      <c r="D175" s="41"/>
      <c r="E175" s="24"/>
      <c r="F175" s="24"/>
      <c r="G175" s="26"/>
      <c r="H175" s="6"/>
      <c r="I175" s="7"/>
    </row>
    <row r="176" spans="1:9">
      <c r="A176" s="7"/>
      <c r="B176" s="6"/>
      <c r="C176" s="40"/>
      <c r="D176" s="41"/>
      <c r="E176" s="24"/>
      <c r="F176" s="24"/>
      <c r="G176" s="26"/>
      <c r="H176" s="6"/>
      <c r="I176" s="7"/>
    </row>
    <row r="177" spans="1:9">
      <c r="A177" s="7"/>
      <c r="B177" s="6"/>
      <c r="C177" s="40"/>
      <c r="D177" s="41"/>
      <c r="E177" s="24"/>
      <c r="F177" s="24"/>
      <c r="G177" s="26"/>
      <c r="H177" s="6"/>
      <c r="I177" s="7"/>
    </row>
    <row r="178" spans="1:9">
      <c r="A178" s="7"/>
      <c r="B178" s="6"/>
      <c r="C178" s="40"/>
      <c r="D178" s="41"/>
      <c r="E178" s="24"/>
      <c r="F178" s="24"/>
      <c r="G178" s="26"/>
      <c r="H178" s="6"/>
      <c r="I178" s="7"/>
    </row>
    <row r="179" spans="1:9">
      <c r="A179" s="7"/>
      <c r="B179" s="6"/>
      <c r="C179" s="40"/>
      <c r="D179" s="41"/>
      <c r="E179" s="24"/>
      <c r="F179" s="24"/>
      <c r="G179" s="26"/>
      <c r="H179" s="6"/>
      <c r="I179" s="7"/>
    </row>
    <row r="180" spans="1:9">
      <c r="A180" s="7"/>
      <c r="B180" s="6"/>
      <c r="C180" s="40"/>
      <c r="D180" s="41"/>
      <c r="E180" s="24"/>
      <c r="F180" s="24"/>
      <c r="G180" s="26"/>
      <c r="H180" s="6"/>
      <c r="I180" s="7"/>
    </row>
    <row r="181" spans="1:9">
      <c r="A181" s="7"/>
      <c r="B181" s="6"/>
      <c r="C181" s="40"/>
      <c r="D181" s="41"/>
      <c r="E181" s="24"/>
      <c r="F181" s="24"/>
      <c r="G181" s="26"/>
      <c r="H181" s="6"/>
      <c r="I181" s="7"/>
    </row>
    <row r="182" spans="1:9">
      <c r="A182" s="7"/>
      <c r="B182" s="6"/>
      <c r="C182" s="40"/>
      <c r="D182" s="41"/>
      <c r="E182" s="24"/>
      <c r="F182" s="24"/>
      <c r="G182" s="26"/>
      <c r="H182" s="6"/>
      <c r="I182" s="7"/>
    </row>
    <row r="183" spans="1:9">
      <c r="A183" s="7"/>
      <c r="B183" s="6"/>
      <c r="C183" s="40"/>
      <c r="D183" s="41"/>
      <c r="E183" s="24"/>
      <c r="F183" s="24"/>
      <c r="G183" s="26"/>
      <c r="H183" s="6"/>
      <c r="I183" s="7"/>
    </row>
    <row r="184" spans="1:9">
      <c r="A184" s="7"/>
      <c r="B184" s="6"/>
      <c r="C184" s="40"/>
      <c r="D184" s="41"/>
      <c r="E184" s="24"/>
      <c r="F184" s="24"/>
      <c r="G184" s="26"/>
      <c r="H184" s="6"/>
      <c r="I184" s="7"/>
    </row>
    <row r="185" spans="1:9">
      <c r="A185" s="7"/>
      <c r="B185" s="6"/>
      <c r="C185" s="40"/>
      <c r="D185" s="41"/>
      <c r="E185" s="24"/>
      <c r="F185" s="24"/>
      <c r="G185" s="26"/>
      <c r="H185" s="6"/>
      <c r="I185" s="7"/>
    </row>
    <row r="186" spans="1:9">
      <c r="A186" s="7"/>
      <c r="B186" s="6"/>
      <c r="C186" s="40"/>
      <c r="D186" s="41"/>
      <c r="E186" s="24"/>
      <c r="F186" s="24"/>
      <c r="G186" s="26"/>
      <c r="H186" s="6"/>
      <c r="I186" s="7"/>
    </row>
    <row r="187" spans="1:9">
      <c r="A187" s="7"/>
      <c r="B187" s="6"/>
      <c r="C187" s="40"/>
      <c r="D187" s="41"/>
      <c r="E187" s="24"/>
      <c r="F187" s="24"/>
      <c r="G187" s="26"/>
      <c r="H187" s="6"/>
      <c r="I187" s="7"/>
    </row>
    <row r="188" spans="1:9">
      <c r="A188" s="7"/>
      <c r="B188" s="6"/>
      <c r="C188" s="40"/>
      <c r="D188" s="41"/>
      <c r="E188" s="24"/>
      <c r="F188" s="24"/>
      <c r="G188" s="26"/>
      <c r="H188" s="6"/>
      <c r="I188" s="7"/>
    </row>
    <row r="189" spans="1:9">
      <c r="A189" s="7"/>
      <c r="B189" s="6"/>
      <c r="C189" s="40"/>
      <c r="D189" s="41"/>
      <c r="E189" s="24"/>
      <c r="F189" s="24"/>
      <c r="G189" s="26"/>
      <c r="H189" s="6"/>
      <c r="I189" s="7"/>
    </row>
    <row r="190" spans="1:9">
      <c r="A190" s="7"/>
      <c r="B190" s="6"/>
      <c r="C190" s="40"/>
      <c r="D190" s="41"/>
      <c r="E190" s="24"/>
      <c r="F190" s="24"/>
      <c r="G190" s="26"/>
      <c r="H190" s="6"/>
      <c r="I190" s="7"/>
    </row>
    <row r="191" spans="1:9">
      <c r="A191" s="7"/>
      <c r="B191" s="6"/>
      <c r="C191" s="40"/>
      <c r="D191" s="41"/>
      <c r="E191" s="24"/>
      <c r="F191" s="24"/>
      <c r="G191" s="26"/>
      <c r="H191" s="6"/>
      <c r="I191" s="7"/>
    </row>
    <row r="192" spans="1:9">
      <c r="A192" s="7"/>
      <c r="B192" s="6"/>
      <c r="C192" s="40"/>
      <c r="D192" s="41"/>
      <c r="E192" s="24"/>
      <c r="F192" s="24"/>
      <c r="G192" s="26"/>
      <c r="H192" s="6"/>
      <c r="I192" s="7"/>
    </row>
    <row r="193" spans="1:9">
      <c r="A193" s="7"/>
      <c r="B193" s="6"/>
      <c r="C193" s="40"/>
      <c r="D193" s="41"/>
      <c r="E193" s="24"/>
      <c r="F193" s="24"/>
      <c r="G193" s="26"/>
      <c r="H193" s="6"/>
      <c r="I193" s="7"/>
    </row>
    <row r="194" spans="1:9">
      <c r="A194" s="7"/>
      <c r="B194" s="6"/>
      <c r="C194" s="40"/>
      <c r="D194" s="41"/>
      <c r="E194" s="24"/>
      <c r="F194" s="24"/>
      <c r="G194" s="26"/>
      <c r="H194" s="6"/>
      <c r="I194" s="7"/>
    </row>
    <row r="195" spans="1:9">
      <c r="A195" s="7"/>
      <c r="B195" s="6"/>
      <c r="C195" s="40"/>
      <c r="D195" s="41"/>
      <c r="E195" s="24"/>
      <c r="F195" s="24"/>
      <c r="G195" s="26"/>
      <c r="H195" s="6"/>
      <c r="I195" s="7"/>
    </row>
    <row r="196" spans="1:9">
      <c r="A196" s="7"/>
      <c r="B196" s="6"/>
      <c r="C196" s="40"/>
      <c r="D196" s="41"/>
      <c r="E196" s="24"/>
      <c r="F196" s="24"/>
      <c r="G196" s="26"/>
      <c r="H196" s="6"/>
      <c r="I196" s="7"/>
    </row>
    <row r="197" spans="1:9">
      <c r="A197" s="7"/>
      <c r="B197" s="6"/>
      <c r="C197" s="40"/>
      <c r="D197" s="41"/>
      <c r="E197" s="24"/>
      <c r="F197" s="24"/>
      <c r="G197" s="26"/>
      <c r="H197" s="6"/>
      <c r="I197" s="7"/>
    </row>
    <row r="198" spans="1:9">
      <c r="A198" s="7"/>
      <c r="B198" s="6"/>
      <c r="C198" s="40"/>
      <c r="D198" s="41"/>
      <c r="E198" s="24"/>
      <c r="F198" s="24"/>
      <c r="G198" s="26"/>
      <c r="H198" s="6"/>
      <c r="I198" s="7"/>
    </row>
    <row r="199" spans="1:9">
      <c r="A199" s="7"/>
      <c r="B199" s="6"/>
      <c r="C199" s="40"/>
      <c r="D199" s="41"/>
      <c r="E199" s="24"/>
      <c r="F199" s="24"/>
      <c r="G199" s="26"/>
      <c r="H199" s="6"/>
      <c r="I199" s="7"/>
    </row>
    <row r="200" spans="1:9">
      <c r="A200" s="7"/>
      <c r="B200" s="6"/>
      <c r="C200" s="40"/>
      <c r="D200" s="41"/>
      <c r="E200" s="24"/>
      <c r="F200" s="24"/>
      <c r="G200" s="26"/>
      <c r="H200" s="6"/>
      <c r="I200" s="7"/>
    </row>
    <row r="201" spans="1:9">
      <c r="A201" s="7"/>
      <c r="B201" s="6"/>
      <c r="C201" s="40"/>
      <c r="D201" s="41"/>
      <c r="E201" s="24"/>
      <c r="F201" s="24"/>
      <c r="G201" s="26"/>
      <c r="H201" s="6"/>
      <c r="I201" s="7"/>
    </row>
    <row r="202" spans="1:9">
      <c r="A202" s="7"/>
      <c r="B202" s="6"/>
      <c r="C202" s="40"/>
      <c r="D202" s="41"/>
      <c r="E202" s="24"/>
      <c r="F202" s="24"/>
      <c r="G202" s="26"/>
      <c r="H202" s="6"/>
      <c r="I202" s="7"/>
    </row>
    <row r="203" spans="1:9">
      <c r="A203" s="7"/>
      <c r="B203" s="6"/>
      <c r="C203" s="40"/>
      <c r="D203" s="41"/>
      <c r="E203" s="24"/>
      <c r="F203" s="24"/>
      <c r="G203" s="26"/>
      <c r="H203" s="6"/>
      <c r="I203" s="7"/>
    </row>
    <row r="204" spans="1:9">
      <c r="A204" s="7"/>
      <c r="B204" s="6"/>
      <c r="C204" s="40"/>
      <c r="D204" s="41"/>
      <c r="E204" s="24"/>
      <c r="F204" s="24"/>
      <c r="G204" s="26"/>
      <c r="H204" s="6"/>
      <c r="I204" s="7"/>
    </row>
    <row r="205" spans="1:9">
      <c r="A205" s="7"/>
      <c r="B205" s="6"/>
      <c r="C205" s="40"/>
      <c r="D205" s="41"/>
      <c r="E205" s="24"/>
      <c r="F205" s="24"/>
      <c r="G205" s="26"/>
      <c r="H205" s="6"/>
      <c r="I205" s="7"/>
    </row>
    <row r="206" spans="1:9">
      <c r="A206" s="7"/>
      <c r="B206" s="6"/>
      <c r="C206" s="40"/>
      <c r="D206" s="41"/>
      <c r="E206" s="24"/>
      <c r="F206" s="24"/>
      <c r="G206" s="26"/>
      <c r="H206" s="6"/>
      <c r="I206" s="7"/>
    </row>
    <row r="207" spans="1:9">
      <c r="A207" s="7"/>
      <c r="B207" s="6"/>
      <c r="C207" s="40"/>
      <c r="D207" s="41"/>
      <c r="E207" s="24"/>
      <c r="F207" s="24"/>
      <c r="G207" s="26"/>
      <c r="H207" s="6"/>
      <c r="I207" s="7"/>
    </row>
    <row r="208" spans="1:9">
      <c r="A208" s="7"/>
      <c r="B208" s="6"/>
      <c r="C208" s="40"/>
      <c r="D208" s="41"/>
      <c r="E208" s="24"/>
      <c r="F208" s="24"/>
      <c r="G208" s="26"/>
      <c r="H208" s="6"/>
      <c r="I208" s="7"/>
    </row>
    <row r="209" spans="1:9">
      <c r="A209" s="7"/>
      <c r="B209" s="6"/>
      <c r="C209" s="40"/>
      <c r="D209" s="41"/>
      <c r="E209" s="24"/>
      <c r="F209" s="24"/>
      <c r="G209" s="26"/>
      <c r="H209" s="6"/>
      <c r="I209" s="7"/>
    </row>
    <row r="210" spans="1:9">
      <c r="A210" s="7"/>
      <c r="B210" s="6"/>
      <c r="C210" s="40"/>
      <c r="D210" s="41"/>
      <c r="E210" s="24"/>
      <c r="F210" s="24"/>
      <c r="G210" s="26"/>
      <c r="H210" s="6"/>
      <c r="I210" s="7"/>
    </row>
    <row r="211" spans="1:9">
      <c r="A211" s="7"/>
      <c r="B211" s="6"/>
      <c r="C211" s="40"/>
      <c r="D211" s="41"/>
      <c r="E211" s="24"/>
      <c r="F211" s="24"/>
      <c r="G211" s="26"/>
      <c r="H211" s="6"/>
      <c r="I211" s="7"/>
    </row>
    <row r="212" spans="1:9">
      <c r="A212" s="7"/>
      <c r="B212" s="6"/>
      <c r="C212" s="40"/>
      <c r="D212" s="41"/>
      <c r="E212" s="24"/>
      <c r="F212" s="24"/>
      <c r="G212" s="26"/>
      <c r="H212" s="6"/>
      <c r="I212" s="7"/>
    </row>
    <row r="213" spans="1:9">
      <c r="A213" s="7"/>
      <c r="B213" s="6"/>
      <c r="C213" s="40"/>
      <c r="D213" s="41"/>
      <c r="E213" s="24"/>
      <c r="F213" s="24"/>
      <c r="G213" s="26"/>
      <c r="H213" s="6"/>
      <c r="I213" s="7"/>
    </row>
    <row r="214" spans="1:9">
      <c r="A214" s="7"/>
      <c r="B214" s="6"/>
      <c r="C214" s="40"/>
      <c r="D214" s="41"/>
      <c r="E214" s="24"/>
      <c r="F214" s="24"/>
      <c r="G214" s="26"/>
      <c r="H214" s="6"/>
      <c r="I214" s="7"/>
    </row>
    <row r="215" spans="1:9">
      <c r="A215" s="7"/>
      <c r="B215" s="6"/>
      <c r="C215" s="40"/>
      <c r="D215" s="41"/>
      <c r="E215" s="24"/>
      <c r="F215" s="24"/>
      <c r="G215" s="26"/>
      <c r="H215" s="6"/>
      <c r="I215" s="7"/>
    </row>
    <row r="216" spans="1:9">
      <c r="A216" s="7"/>
      <c r="B216" s="6"/>
      <c r="C216" s="40"/>
      <c r="D216" s="41"/>
      <c r="E216" s="24"/>
      <c r="F216" s="24"/>
      <c r="G216" s="26"/>
      <c r="H216" s="6"/>
      <c r="I216" s="7"/>
    </row>
    <row r="217" spans="1:9">
      <c r="A217" s="7"/>
      <c r="B217" s="6"/>
      <c r="C217" s="40"/>
      <c r="D217" s="41"/>
      <c r="E217" s="24"/>
      <c r="F217" s="24"/>
      <c r="G217" s="26"/>
      <c r="H217" s="6"/>
      <c r="I217" s="7"/>
    </row>
    <row r="218" spans="1:9">
      <c r="A218" s="7"/>
      <c r="B218" s="6"/>
      <c r="C218" s="40"/>
      <c r="D218" s="41"/>
      <c r="E218" s="24"/>
      <c r="F218" s="24"/>
      <c r="G218" s="26"/>
      <c r="H218" s="6"/>
      <c r="I218" s="7"/>
    </row>
    <row r="219" spans="1:9">
      <c r="A219" s="7"/>
      <c r="B219" s="6"/>
      <c r="C219" s="40"/>
      <c r="D219" s="41"/>
      <c r="E219" s="24"/>
      <c r="F219" s="24"/>
      <c r="G219" s="26"/>
      <c r="H219" s="6"/>
      <c r="I219" s="7"/>
    </row>
    <row r="220" spans="1:9">
      <c r="A220" s="7"/>
      <c r="B220" s="6"/>
      <c r="C220" s="40"/>
      <c r="D220" s="41"/>
      <c r="E220" s="24"/>
      <c r="F220" s="24"/>
      <c r="G220" s="26"/>
      <c r="H220" s="6"/>
      <c r="I220" s="7"/>
    </row>
    <row r="221" spans="1:9">
      <c r="A221" s="7"/>
      <c r="B221" s="6"/>
      <c r="C221" s="40"/>
      <c r="D221" s="41"/>
      <c r="E221" s="24"/>
      <c r="F221" s="24"/>
      <c r="G221" s="26"/>
      <c r="H221" s="6"/>
      <c r="I221" s="7"/>
    </row>
    <row r="222" spans="1:9">
      <c r="A222" s="7"/>
      <c r="B222" s="6"/>
      <c r="C222" s="40"/>
      <c r="D222" s="41"/>
      <c r="E222" s="24"/>
      <c r="F222" s="24"/>
      <c r="G222" s="26"/>
      <c r="H222" s="6"/>
      <c r="I222" s="7"/>
    </row>
    <row r="223" spans="1:9">
      <c r="A223" s="7"/>
      <c r="B223" s="6"/>
      <c r="C223" s="40"/>
      <c r="D223" s="41"/>
      <c r="E223" s="24"/>
      <c r="F223" s="24"/>
      <c r="G223" s="26"/>
      <c r="H223" s="6"/>
      <c r="I223" s="7"/>
    </row>
    <row r="224" spans="1:9">
      <c r="A224" s="7"/>
      <c r="B224" s="6"/>
      <c r="C224" s="40"/>
      <c r="D224" s="41"/>
      <c r="E224" s="24"/>
      <c r="F224" s="24"/>
      <c r="G224" s="26"/>
      <c r="H224" s="6"/>
      <c r="I224" s="7"/>
    </row>
    <row r="225" spans="1:9">
      <c r="A225" s="7"/>
      <c r="B225" s="6"/>
      <c r="C225" s="40"/>
      <c r="D225" s="41"/>
      <c r="E225" s="24"/>
      <c r="F225" s="24"/>
      <c r="G225" s="26"/>
      <c r="H225" s="6"/>
      <c r="I225" s="7"/>
    </row>
    <row r="226" spans="1:9">
      <c r="A226" s="7"/>
      <c r="B226" s="6"/>
      <c r="C226" s="40"/>
      <c r="D226" s="41"/>
      <c r="E226" s="24"/>
      <c r="F226" s="24"/>
      <c r="G226" s="26"/>
      <c r="H226" s="6"/>
      <c r="I226" s="7"/>
    </row>
    <row r="227" spans="1:9">
      <c r="A227" s="7"/>
      <c r="B227" s="6"/>
      <c r="C227" s="40"/>
      <c r="D227" s="41"/>
      <c r="E227" s="24"/>
      <c r="F227" s="24"/>
      <c r="G227" s="26"/>
      <c r="H227" s="6"/>
      <c r="I227" s="7"/>
    </row>
    <row r="228" spans="1:9">
      <c r="A228" s="7"/>
      <c r="B228" s="6"/>
      <c r="C228" s="40"/>
      <c r="D228" s="41"/>
      <c r="E228" s="24"/>
      <c r="F228" s="24"/>
      <c r="G228" s="26"/>
      <c r="H228" s="6"/>
      <c r="I228" s="7"/>
    </row>
    <row r="229" spans="1:9">
      <c r="A229" s="7"/>
      <c r="B229" s="6"/>
      <c r="C229" s="40"/>
      <c r="D229" s="41"/>
      <c r="E229" s="24"/>
      <c r="F229" s="24"/>
      <c r="G229" s="26"/>
      <c r="H229" s="6"/>
      <c r="I229" s="7"/>
    </row>
    <row r="230" spans="1:9">
      <c r="A230" s="7"/>
      <c r="B230" s="6"/>
      <c r="C230" s="40"/>
      <c r="D230" s="41"/>
      <c r="E230" s="24"/>
      <c r="F230" s="24"/>
      <c r="G230" s="26"/>
      <c r="H230" s="6"/>
      <c r="I230" s="7"/>
    </row>
    <row r="231" spans="1:9">
      <c r="A231" s="7"/>
      <c r="B231" s="6"/>
      <c r="C231" s="40"/>
      <c r="D231" s="41"/>
      <c r="E231" s="24"/>
      <c r="F231" s="24"/>
      <c r="G231" s="26"/>
      <c r="H231" s="6"/>
      <c r="I231" s="7"/>
    </row>
    <row r="232" spans="1:9">
      <c r="A232" s="7"/>
      <c r="B232" s="6"/>
      <c r="C232" s="40"/>
      <c r="D232" s="41"/>
      <c r="E232" s="24"/>
      <c r="F232" s="24"/>
      <c r="G232" s="26"/>
      <c r="H232" s="6"/>
      <c r="I232" s="7"/>
    </row>
    <row r="233" spans="1:9">
      <c r="A233" s="7"/>
      <c r="B233" s="6"/>
      <c r="C233" s="40"/>
      <c r="D233" s="41"/>
      <c r="E233" s="24"/>
      <c r="F233" s="24"/>
      <c r="G233" s="26"/>
      <c r="H233" s="6"/>
      <c r="I233" s="7"/>
    </row>
    <row r="234" spans="1:9">
      <c r="A234" s="7"/>
      <c r="B234" s="6"/>
      <c r="C234" s="40"/>
      <c r="D234" s="41"/>
      <c r="E234" s="24"/>
      <c r="F234" s="24"/>
      <c r="G234" s="26"/>
      <c r="H234" s="6"/>
      <c r="I234" s="7"/>
    </row>
    <row r="235" spans="1:9">
      <c r="A235" s="7"/>
      <c r="B235" s="6"/>
      <c r="C235" s="40"/>
      <c r="D235" s="41"/>
      <c r="E235" s="24"/>
      <c r="F235" s="24"/>
      <c r="G235" s="26"/>
      <c r="H235" s="6"/>
      <c r="I235" s="7"/>
    </row>
    <row r="236" spans="1:9">
      <c r="A236" s="7"/>
      <c r="B236" s="6"/>
      <c r="C236" s="40"/>
      <c r="D236" s="41"/>
      <c r="E236" s="24"/>
      <c r="F236" s="24"/>
      <c r="G236" s="26"/>
      <c r="H236" s="6"/>
      <c r="I236" s="7"/>
    </row>
    <row r="237" spans="1:9">
      <c r="A237" s="7"/>
      <c r="B237" s="6"/>
      <c r="C237" s="40"/>
      <c r="D237" s="41"/>
      <c r="E237" s="24"/>
      <c r="F237" s="24"/>
      <c r="G237" s="26"/>
      <c r="H237" s="6"/>
      <c r="I237" s="7"/>
    </row>
    <row r="238" spans="1:9">
      <c r="A238" s="7"/>
      <c r="B238" s="6"/>
      <c r="C238" s="40"/>
      <c r="D238" s="41"/>
      <c r="E238" s="24"/>
      <c r="F238" s="24"/>
      <c r="G238" s="26"/>
      <c r="H238" s="6"/>
      <c r="I238" s="7"/>
    </row>
    <row r="239" spans="1:9">
      <c r="A239" s="7"/>
      <c r="B239" s="6"/>
      <c r="C239" s="40"/>
      <c r="D239" s="41"/>
      <c r="E239" s="24"/>
      <c r="F239" s="24"/>
      <c r="G239" s="26"/>
      <c r="H239" s="6"/>
      <c r="I239" s="7"/>
    </row>
    <row r="240" spans="1:9">
      <c r="A240" s="7"/>
      <c r="B240" s="6"/>
      <c r="C240" s="40"/>
      <c r="D240" s="41"/>
      <c r="E240" s="24"/>
      <c r="F240" s="24"/>
      <c r="G240" s="26"/>
      <c r="H240" s="6"/>
      <c r="I240" s="7"/>
    </row>
    <row r="241" spans="1:9">
      <c r="A241" s="7"/>
      <c r="B241" s="6"/>
      <c r="C241" s="40"/>
      <c r="D241" s="41"/>
      <c r="E241" s="24"/>
      <c r="F241" s="24"/>
      <c r="G241" s="26"/>
      <c r="H241" s="6"/>
      <c r="I241" s="7"/>
    </row>
    <row r="242" spans="1:9">
      <c r="A242" s="7"/>
      <c r="B242" s="6"/>
      <c r="C242" s="40"/>
      <c r="D242" s="41"/>
      <c r="E242" s="24"/>
      <c r="F242" s="24"/>
      <c r="G242" s="26"/>
      <c r="H242" s="6"/>
      <c r="I242" s="7"/>
    </row>
    <row r="243" spans="1:9">
      <c r="A243" s="7"/>
      <c r="B243" s="6"/>
      <c r="C243" s="40"/>
      <c r="D243" s="41"/>
      <c r="E243" s="24"/>
      <c r="F243" s="24"/>
      <c r="G243" s="26"/>
      <c r="H243" s="6"/>
      <c r="I243" s="7"/>
    </row>
    <row r="244" spans="1:9">
      <c r="A244" s="7"/>
      <c r="B244" s="6"/>
      <c r="C244" s="40"/>
      <c r="D244" s="41"/>
      <c r="E244" s="24"/>
      <c r="F244" s="24"/>
      <c r="G244" s="26"/>
      <c r="H244" s="6"/>
      <c r="I244" s="7"/>
    </row>
    <row r="245" spans="1:9">
      <c r="A245" s="7"/>
      <c r="B245" s="6"/>
      <c r="C245" s="40"/>
      <c r="D245" s="41"/>
      <c r="E245" s="24"/>
      <c r="F245" s="24"/>
      <c r="G245" s="26"/>
      <c r="H245" s="6"/>
      <c r="I245" s="7"/>
    </row>
    <row r="246" spans="1:9">
      <c r="A246" s="7"/>
      <c r="B246" s="6"/>
      <c r="C246" s="40"/>
      <c r="D246" s="41"/>
      <c r="E246" s="24"/>
      <c r="F246" s="24"/>
      <c r="G246" s="26"/>
      <c r="H246" s="6"/>
      <c r="I246" s="7"/>
    </row>
    <row r="247" spans="1:9">
      <c r="A247" s="7"/>
      <c r="B247" s="6"/>
      <c r="C247" s="40"/>
      <c r="D247" s="41"/>
      <c r="E247" s="24"/>
      <c r="F247" s="24"/>
      <c r="G247" s="26"/>
      <c r="H247" s="6"/>
      <c r="I247" s="7"/>
    </row>
    <row r="248" spans="1:9">
      <c r="A248" s="7"/>
      <c r="B248" s="6"/>
      <c r="C248" s="40"/>
      <c r="D248" s="41"/>
      <c r="E248" s="24"/>
      <c r="F248" s="24"/>
      <c r="G248" s="26"/>
      <c r="H248" s="6"/>
      <c r="I248" s="7"/>
    </row>
    <row r="249" spans="1:9">
      <c r="A249" s="7"/>
      <c r="B249" s="6"/>
      <c r="C249" s="40"/>
      <c r="D249" s="41"/>
      <c r="E249" s="24"/>
      <c r="F249" s="24"/>
      <c r="G249" s="26"/>
      <c r="H249" s="6"/>
      <c r="I249" s="7"/>
    </row>
    <row r="250" spans="1:9">
      <c r="A250" s="7"/>
      <c r="B250" s="6"/>
      <c r="C250" s="40"/>
      <c r="D250" s="41"/>
      <c r="E250" s="24"/>
      <c r="F250" s="24"/>
      <c r="G250" s="26"/>
      <c r="H250" s="6"/>
      <c r="I250" s="7"/>
    </row>
    <row r="251" spans="1:9">
      <c r="A251" s="7"/>
      <c r="B251" s="6"/>
      <c r="C251" s="40"/>
      <c r="D251" s="41"/>
      <c r="E251" s="24"/>
      <c r="F251" s="24"/>
      <c r="G251" s="26"/>
      <c r="H251" s="6"/>
      <c r="I251" s="7"/>
    </row>
    <row r="252" spans="1:9">
      <c r="A252" s="7"/>
      <c r="B252" s="6"/>
      <c r="C252" s="40"/>
      <c r="D252" s="41"/>
      <c r="E252" s="24"/>
      <c r="F252" s="24"/>
      <c r="G252" s="26"/>
      <c r="H252" s="6"/>
      <c r="I252" s="7"/>
    </row>
    <row r="253" spans="1:9">
      <c r="A253" s="7"/>
      <c r="B253" s="6"/>
      <c r="C253" s="40"/>
      <c r="D253" s="41"/>
      <c r="E253" s="24"/>
      <c r="F253" s="24"/>
      <c r="G253" s="26"/>
      <c r="H253" s="6"/>
      <c r="I253" s="7"/>
    </row>
    <row r="254" spans="1:9">
      <c r="A254" s="7"/>
      <c r="B254" s="6"/>
      <c r="C254" s="40"/>
      <c r="D254" s="41"/>
      <c r="E254" s="24"/>
      <c r="F254" s="24"/>
      <c r="G254" s="26"/>
      <c r="H254" s="6"/>
      <c r="I254" s="7"/>
    </row>
    <row r="255" spans="1:9">
      <c r="A255" s="7"/>
      <c r="B255" s="6"/>
      <c r="C255" s="40"/>
      <c r="D255" s="41"/>
      <c r="E255" s="24"/>
      <c r="F255" s="24"/>
      <c r="G255" s="26"/>
      <c r="H255" s="6"/>
      <c r="I255" s="7"/>
    </row>
    <row r="256" spans="1:9">
      <c r="A256" s="7"/>
      <c r="B256" s="6"/>
      <c r="C256" s="40"/>
      <c r="D256" s="41"/>
      <c r="E256" s="24"/>
      <c r="F256" s="24"/>
      <c r="G256" s="26"/>
      <c r="H256" s="6"/>
      <c r="I256" s="7"/>
    </row>
    <row r="257" spans="1:9">
      <c r="A257" s="7"/>
      <c r="B257" s="6"/>
      <c r="C257" s="40"/>
      <c r="D257" s="41"/>
      <c r="E257" s="24"/>
      <c r="F257" s="24"/>
      <c r="G257" s="26"/>
      <c r="H257" s="6"/>
      <c r="I257" s="7"/>
    </row>
    <row r="258" spans="1:9">
      <c r="A258" s="7"/>
      <c r="B258" s="6"/>
      <c r="C258" s="40"/>
      <c r="D258" s="41"/>
      <c r="E258" s="24"/>
      <c r="F258" s="24"/>
      <c r="G258" s="26"/>
      <c r="H258" s="6"/>
      <c r="I258" s="7"/>
    </row>
    <row r="259" spans="1:9">
      <c r="A259" s="7"/>
      <c r="B259" s="6"/>
      <c r="C259" s="40"/>
      <c r="D259" s="41"/>
      <c r="E259" s="24"/>
      <c r="F259" s="24"/>
      <c r="G259" s="26"/>
      <c r="H259" s="6"/>
      <c r="I259" s="7"/>
    </row>
    <row r="260" spans="1:9">
      <c r="A260" s="7"/>
      <c r="B260" s="6"/>
      <c r="C260" s="40"/>
      <c r="D260" s="41"/>
      <c r="E260" s="24"/>
      <c r="F260" s="24"/>
      <c r="G260" s="26"/>
      <c r="H260" s="6"/>
      <c r="I260" s="7"/>
    </row>
    <row r="261" spans="1:9">
      <c r="A261" s="7"/>
      <c r="B261" s="6"/>
      <c r="C261" s="40"/>
      <c r="D261" s="41"/>
      <c r="E261" s="24"/>
      <c r="F261" s="24"/>
      <c r="G261" s="26"/>
      <c r="H261" s="6"/>
      <c r="I261" s="7"/>
    </row>
    <row r="262" spans="1:9">
      <c r="A262" s="7"/>
      <c r="B262" s="6"/>
      <c r="C262" s="40"/>
      <c r="D262" s="41"/>
      <c r="E262" s="24"/>
      <c r="F262" s="24"/>
      <c r="G262" s="26"/>
      <c r="H262" s="6"/>
      <c r="I262" s="7"/>
    </row>
    <row r="263" spans="1:9">
      <c r="A263" s="7"/>
      <c r="B263" s="6"/>
      <c r="C263" s="40"/>
      <c r="D263" s="41"/>
      <c r="E263" s="24"/>
      <c r="F263" s="24"/>
      <c r="G263" s="26"/>
      <c r="H263" s="6"/>
      <c r="I263" s="7"/>
    </row>
    <row r="264" spans="1:9">
      <c r="A264" s="7"/>
      <c r="B264" s="6"/>
      <c r="C264" s="40"/>
      <c r="D264" s="41"/>
      <c r="E264" s="24"/>
      <c r="F264" s="24"/>
      <c r="G264" s="26"/>
      <c r="H264" s="6"/>
      <c r="I264" s="7"/>
    </row>
    <row r="265" spans="1:9">
      <c r="A265" s="7"/>
      <c r="B265" s="6"/>
      <c r="C265" s="40"/>
      <c r="D265" s="41"/>
      <c r="E265" s="24"/>
      <c r="F265" s="24"/>
      <c r="G265" s="26"/>
      <c r="H265" s="6"/>
      <c r="I265" s="7"/>
    </row>
    <row r="266" spans="1:9">
      <c r="A266" s="7"/>
      <c r="B266" s="6"/>
      <c r="C266" s="40"/>
      <c r="D266" s="41"/>
      <c r="E266" s="24"/>
      <c r="F266" s="24"/>
      <c r="G266" s="26"/>
      <c r="H266" s="6"/>
      <c r="I266" s="7"/>
    </row>
    <row r="267" spans="1:9">
      <c r="A267" s="7"/>
      <c r="B267" s="6"/>
      <c r="C267" s="40"/>
      <c r="D267" s="41"/>
      <c r="E267" s="24"/>
      <c r="F267" s="24"/>
      <c r="G267" s="26"/>
      <c r="H267" s="6"/>
      <c r="I267" s="7"/>
    </row>
    <row r="268" spans="1:9">
      <c r="A268" s="7"/>
      <c r="B268" s="6"/>
      <c r="C268" s="40"/>
      <c r="D268" s="41"/>
      <c r="E268" s="24"/>
      <c r="F268" s="24"/>
      <c r="G268" s="26"/>
      <c r="H268" s="6"/>
      <c r="I268" s="7"/>
    </row>
    <row r="269" spans="1:9">
      <c r="A269" s="7"/>
      <c r="B269" s="6"/>
      <c r="C269" s="40"/>
      <c r="D269" s="41"/>
      <c r="E269" s="24"/>
      <c r="F269" s="24"/>
      <c r="G269" s="26"/>
      <c r="H269" s="6"/>
      <c r="I269" s="7"/>
    </row>
    <row r="270" spans="1:9">
      <c r="A270" s="7"/>
      <c r="B270" s="6"/>
      <c r="C270" s="40"/>
      <c r="D270" s="41"/>
      <c r="E270" s="24"/>
      <c r="F270" s="24"/>
      <c r="G270" s="26"/>
      <c r="H270" s="6"/>
      <c r="I270" s="7"/>
    </row>
    <row r="271" spans="1:9">
      <c r="A271" s="7"/>
      <c r="B271" s="6"/>
      <c r="C271" s="40"/>
      <c r="D271" s="41"/>
      <c r="E271" s="24"/>
      <c r="F271" s="24"/>
      <c r="G271" s="26"/>
      <c r="H271" s="6"/>
      <c r="I271" s="7"/>
    </row>
    <row r="272" spans="1:9">
      <c r="A272" s="7"/>
      <c r="B272" s="6"/>
      <c r="C272" s="40"/>
      <c r="D272" s="41"/>
      <c r="E272" s="24"/>
      <c r="F272" s="24"/>
      <c r="G272" s="26"/>
      <c r="H272" s="6"/>
      <c r="I272" s="7"/>
    </row>
    <row r="273" spans="1:9">
      <c r="A273" s="7"/>
      <c r="B273" s="6"/>
      <c r="C273" s="40"/>
      <c r="D273" s="41"/>
      <c r="E273" s="24"/>
      <c r="F273" s="24"/>
      <c r="G273" s="26"/>
      <c r="H273" s="6"/>
      <c r="I273" s="7"/>
    </row>
    <row r="274" spans="1:9">
      <c r="A274" s="7"/>
      <c r="B274" s="6"/>
      <c r="C274" s="40"/>
      <c r="D274" s="41"/>
      <c r="E274" s="24"/>
      <c r="F274" s="24"/>
      <c r="G274" s="26"/>
      <c r="H274" s="6"/>
      <c r="I274" s="7"/>
    </row>
    <row r="275" spans="1:9">
      <c r="A275" s="7"/>
      <c r="B275" s="6"/>
      <c r="C275" s="40"/>
      <c r="D275" s="41"/>
      <c r="E275" s="24"/>
      <c r="F275" s="24"/>
      <c r="G275" s="26"/>
      <c r="H275" s="6"/>
      <c r="I275" s="7"/>
    </row>
    <row r="276" spans="1:9">
      <c r="A276" s="7"/>
      <c r="B276" s="6"/>
      <c r="C276" s="40"/>
      <c r="D276" s="41"/>
      <c r="E276" s="24"/>
      <c r="F276" s="24"/>
      <c r="G276" s="26"/>
      <c r="H276" s="6"/>
      <c r="I276" s="7"/>
    </row>
    <row r="277" spans="1:9">
      <c r="A277" s="7"/>
      <c r="B277" s="6"/>
      <c r="C277" s="40"/>
      <c r="D277" s="41"/>
      <c r="E277" s="24"/>
      <c r="F277" s="24"/>
      <c r="G277" s="26"/>
      <c r="H277" s="6"/>
      <c r="I277" s="7"/>
    </row>
    <row r="278" spans="1:9">
      <c r="A278" s="7"/>
      <c r="B278" s="6"/>
      <c r="C278" s="40"/>
      <c r="D278" s="41"/>
      <c r="E278" s="24"/>
      <c r="F278" s="24"/>
      <c r="G278" s="26"/>
      <c r="H278" s="6"/>
      <c r="I278" s="7"/>
    </row>
    <row r="279" spans="1:9">
      <c r="A279" s="7"/>
      <c r="B279" s="6"/>
      <c r="C279" s="40"/>
      <c r="D279" s="41"/>
      <c r="E279" s="24"/>
      <c r="F279" s="24"/>
      <c r="G279" s="26"/>
      <c r="H279" s="6"/>
      <c r="I279" s="7"/>
    </row>
    <row r="280" spans="1:9">
      <c r="A280" s="7"/>
      <c r="B280" s="6"/>
      <c r="C280" s="40"/>
      <c r="D280" s="41"/>
      <c r="E280" s="24"/>
      <c r="F280" s="24"/>
      <c r="G280" s="26"/>
      <c r="H280" s="6"/>
      <c r="I280" s="7"/>
    </row>
    <row r="281" spans="1:9">
      <c r="A281" s="7"/>
      <c r="B281" s="6"/>
      <c r="C281" s="40"/>
      <c r="D281" s="41"/>
      <c r="E281" s="24"/>
      <c r="F281" s="24"/>
      <c r="G281" s="26"/>
      <c r="H281" s="6"/>
      <c r="I281" s="7"/>
    </row>
    <row r="282" spans="1:9">
      <c r="A282" s="7"/>
      <c r="B282" s="6"/>
      <c r="C282" s="40"/>
      <c r="D282" s="41"/>
      <c r="E282" s="24"/>
      <c r="F282" s="24"/>
      <c r="G282" s="26"/>
      <c r="H282" s="6"/>
      <c r="I282" s="7"/>
    </row>
    <row r="283" spans="1:9">
      <c r="A283" s="7"/>
      <c r="B283" s="6"/>
      <c r="C283" s="40"/>
      <c r="D283" s="41"/>
      <c r="E283" s="24"/>
      <c r="F283" s="24"/>
      <c r="G283" s="26"/>
      <c r="H283" s="6"/>
      <c r="I283" s="7"/>
    </row>
    <row r="284" spans="1:9">
      <c r="A284" s="7"/>
      <c r="B284" s="6"/>
      <c r="C284" s="40"/>
      <c r="D284" s="41"/>
      <c r="E284" s="24"/>
      <c r="F284" s="24"/>
      <c r="G284" s="26"/>
      <c r="H284" s="6"/>
      <c r="I284" s="7"/>
    </row>
    <row r="285" spans="1:9">
      <c r="A285" s="7"/>
      <c r="B285" s="6"/>
      <c r="C285" s="40"/>
      <c r="D285" s="41"/>
      <c r="E285" s="24"/>
      <c r="F285" s="24"/>
      <c r="G285" s="26"/>
      <c r="H285" s="6"/>
      <c r="I285" s="7"/>
    </row>
    <row r="286" spans="1:9">
      <c r="A286" s="7"/>
      <c r="B286" s="6"/>
      <c r="C286" s="40"/>
      <c r="D286" s="41"/>
      <c r="E286" s="24"/>
      <c r="F286" s="24"/>
      <c r="G286" s="26"/>
      <c r="H286" s="6"/>
      <c r="I286" s="7"/>
    </row>
    <row r="287" spans="1:9">
      <c r="A287" s="7"/>
      <c r="B287" s="6"/>
      <c r="C287" s="40"/>
      <c r="D287" s="41"/>
      <c r="E287" s="24"/>
      <c r="F287" s="24"/>
      <c r="G287" s="26"/>
      <c r="H287" s="6"/>
      <c r="I287" s="7"/>
    </row>
    <row r="288" spans="1:9">
      <c r="A288" s="7"/>
      <c r="B288" s="6"/>
      <c r="C288" s="40"/>
      <c r="D288" s="41"/>
      <c r="E288" s="24"/>
      <c r="F288" s="24"/>
      <c r="G288" s="26"/>
      <c r="H288" s="6"/>
      <c r="I288" s="7"/>
    </row>
    <row r="289" spans="1:9">
      <c r="A289" s="7"/>
      <c r="B289" s="6"/>
      <c r="C289" s="40"/>
      <c r="D289" s="41"/>
      <c r="E289" s="24"/>
      <c r="F289" s="24"/>
      <c r="G289" s="26"/>
      <c r="H289" s="6"/>
      <c r="I289" s="7"/>
    </row>
    <row r="290" spans="1:9">
      <c r="A290" s="7"/>
      <c r="B290" s="6"/>
      <c r="C290" s="40"/>
      <c r="D290" s="41"/>
      <c r="E290" s="24"/>
      <c r="F290" s="24"/>
      <c r="G290" s="26"/>
      <c r="H290" s="6"/>
      <c r="I290" s="7"/>
    </row>
    <row r="291" spans="1:9">
      <c r="A291" s="7"/>
      <c r="B291" s="6"/>
      <c r="C291" s="40"/>
      <c r="D291" s="41"/>
      <c r="E291" s="24"/>
      <c r="F291" s="24"/>
      <c r="G291" s="26"/>
      <c r="H291" s="6"/>
      <c r="I291" s="7"/>
    </row>
    <row r="292" spans="1:9">
      <c r="A292" s="7"/>
      <c r="B292" s="6"/>
      <c r="C292" s="40"/>
      <c r="D292" s="41"/>
      <c r="E292" s="24"/>
      <c r="F292" s="24"/>
      <c r="G292" s="26"/>
      <c r="H292" s="6"/>
      <c r="I292" s="7"/>
    </row>
    <row r="293" spans="1:9">
      <c r="A293" s="7"/>
      <c r="B293" s="6"/>
      <c r="C293" s="40"/>
      <c r="D293" s="41"/>
      <c r="E293" s="24"/>
      <c r="F293" s="24"/>
      <c r="G293" s="26"/>
      <c r="H293" s="6"/>
      <c r="I293" s="7"/>
    </row>
    <row r="294" spans="1:9">
      <c r="A294" s="7"/>
      <c r="B294" s="6"/>
      <c r="C294" s="40"/>
      <c r="D294" s="41"/>
      <c r="E294" s="24"/>
      <c r="F294" s="24"/>
      <c r="G294" s="26"/>
      <c r="H294" s="6"/>
      <c r="I294" s="7"/>
    </row>
    <row r="295" spans="1:9">
      <c r="A295" s="7"/>
      <c r="B295" s="6"/>
      <c r="C295" s="40"/>
      <c r="D295" s="41"/>
      <c r="E295" s="24"/>
      <c r="F295" s="24"/>
      <c r="G295" s="26"/>
      <c r="H295" s="6"/>
      <c r="I295" s="7"/>
    </row>
    <row r="296" spans="1:9">
      <c r="A296" s="7"/>
      <c r="B296" s="6"/>
      <c r="C296" s="40"/>
      <c r="D296" s="41"/>
      <c r="E296" s="24"/>
      <c r="F296" s="24"/>
      <c r="G296" s="26"/>
      <c r="H296" s="6"/>
      <c r="I296" s="7"/>
    </row>
    <row r="297" spans="1:9">
      <c r="A297" s="7"/>
      <c r="B297" s="6"/>
      <c r="C297" s="40"/>
      <c r="D297" s="41"/>
      <c r="E297" s="24"/>
      <c r="F297" s="24"/>
      <c r="G297" s="26"/>
      <c r="H297" s="6"/>
      <c r="I297" s="7"/>
    </row>
    <row r="298" spans="1:9">
      <c r="A298" s="7"/>
      <c r="B298" s="6"/>
      <c r="C298" s="40"/>
      <c r="D298" s="41"/>
      <c r="E298" s="24"/>
      <c r="F298" s="24"/>
      <c r="G298" s="26"/>
      <c r="H298" s="6"/>
      <c r="I298" s="7"/>
    </row>
    <row r="299" spans="1:9">
      <c r="A299" s="7"/>
      <c r="B299" s="6"/>
      <c r="C299" s="40"/>
      <c r="D299" s="41"/>
      <c r="E299" s="24"/>
      <c r="F299" s="24"/>
      <c r="G299" s="26"/>
      <c r="H299" s="6"/>
      <c r="I299" s="7"/>
    </row>
    <row r="300" spans="1:9" ht="14.65" thickBot="1">
      <c r="A300" s="7"/>
      <c r="B300" s="6"/>
      <c r="C300" s="42"/>
      <c r="D300" s="43"/>
      <c r="E300" s="33"/>
      <c r="F300" s="33"/>
      <c r="G300" s="34"/>
      <c r="H300" s="6"/>
      <c r="I300" s="7"/>
    </row>
    <row r="301" spans="1:9" ht="12.75" customHeight="1">
      <c r="A301" s="7"/>
      <c r="B301" s="6"/>
      <c r="C301" s="6"/>
      <c r="D301" s="6"/>
      <c r="E301" s="6"/>
      <c r="F301" s="6"/>
      <c r="G301" s="6"/>
      <c r="H301" s="6"/>
      <c r="I301" s="7"/>
    </row>
    <row r="302" spans="1:9" ht="7.5" customHeight="1">
      <c r="A302" s="7"/>
      <c r="B302" s="7"/>
      <c r="C302" s="7"/>
      <c r="D302" s="7"/>
      <c r="E302" s="7"/>
      <c r="F302" s="7"/>
      <c r="G302" s="7"/>
      <c r="H302" s="7"/>
      <c r="I302" s="7"/>
    </row>
  </sheetData>
  <sheetProtection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6"/>
  <sheetViews>
    <sheetView showGridLines="0" workbookViewId="0" xr3:uid="{F9CF3CF3-643B-5BE6-8B46-32C596A47465}">
      <selection activeCell="E16" sqref="E16"/>
    </sheetView>
  </sheetViews>
  <sheetFormatPr defaultColWidth="9.140625" defaultRowHeight="14.25"/>
  <cols>
    <col min="1" max="1" width="1.140625" style="9" customWidth="1"/>
    <col min="2" max="2" width="4.5703125" style="9" customWidth="1"/>
    <col min="3" max="3" width="21" style="9" customWidth="1"/>
    <col min="4" max="4" width="30.5703125" style="9" customWidth="1"/>
    <col min="5" max="5" width="23.85546875" style="9" customWidth="1"/>
    <col min="6" max="6" width="4" style="9" customWidth="1"/>
    <col min="7" max="7" width="1" style="9" customWidth="1"/>
    <col min="8" max="16384" width="9.140625" style="9"/>
  </cols>
  <sheetData>
    <row r="1" spans="1:7" ht="6.75" customHeight="1">
      <c r="A1" s="7"/>
      <c r="B1" s="7"/>
      <c r="C1" s="7"/>
      <c r="D1" s="7"/>
      <c r="E1" s="7"/>
      <c r="F1" s="7"/>
      <c r="G1" s="7"/>
    </row>
    <row r="2" spans="1:7" ht="14.65" thickBot="1">
      <c r="A2" s="7"/>
      <c r="B2" s="6"/>
      <c r="C2" s="6"/>
      <c r="D2" s="6"/>
      <c r="E2" s="6"/>
      <c r="F2" s="6"/>
      <c r="G2" s="7"/>
    </row>
    <row r="3" spans="1:7" ht="14.65" thickBot="1">
      <c r="A3" s="7"/>
      <c r="B3" s="6"/>
      <c r="C3" s="37" t="s">
        <v>26</v>
      </c>
      <c r="D3" s="52">
        <f>SUM(D6:D24)</f>
        <v>0</v>
      </c>
      <c r="E3" s="6"/>
      <c r="F3" s="38"/>
      <c r="G3" s="44"/>
    </row>
    <row r="4" spans="1:7" ht="15" thickTop="1" thickBot="1">
      <c r="A4" s="7"/>
      <c r="B4" s="6"/>
      <c r="C4" s="6"/>
      <c r="D4" s="6"/>
      <c r="E4" s="6"/>
      <c r="F4" s="6"/>
      <c r="G4" s="7"/>
    </row>
    <row r="5" spans="1:7" ht="18">
      <c r="A5" s="7"/>
      <c r="B5" s="6"/>
      <c r="C5" s="15" t="s">
        <v>24</v>
      </c>
      <c r="D5" s="17" t="s">
        <v>27</v>
      </c>
      <c r="E5" s="21" t="s">
        <v>21</v>
      </c>
      <c r="F5" s="6"/>
      <c r="G5" s="7"/>
    </row>
    <row r="6" spans="1:7" ht="18.75" customHeight="1">
      <c r="A6" s="7"/>
      <c r="B6" s="6"/>
      <c r="C6" s="54" t="s">
        <v>30</v>
      </c>
      <c r="D6" s="53">
        <f>'Opremljanje smeri'!J7</f>
        <v>0</v>
      </c>
      <c r="E6" s="26"/>
      <c r="F6" s="6"/>
      <c r="G6" s="7"/>
    </row>
    <row r="7" spans="1:7" ht="15" customHeight="1">
      <c r="A7" s="7"/>
      <c r="B7" s="6"/>
      <c r="C7" s="54" t="s">
        <v>31</v>
      </c>
      <c r="D7" s="53">
        <f>'Dodatno delo'!E3</f>
        <v>0</v>
      </c>
      <c r="E7" s="26"/>
      <c r="F7" s="6"/>
      <c r="G7" s="7"/>
    </row>
    <row r="8" spans="1:7" ht="15" customHeight="1">
      <c r="A8" s="7"/>
      <c r="B8" s="6"/>
      <c r="C8" s="54" t="s">
        <v>32</v>
      </c>
      <c r="D8" s="53">
        <f>'Skupinske akcije'!E3</f>
        <v>0</v>
      </c>
      <c r="E8" s="26"/>
      <c r="F8" s="6"/>
      <c r="G8" s="7"/>
    </row>
    <row r="9" spans="1:7" ht="15" customHeight="1">
      <c r="A9" s="7"/>
      <c r="B9" s="6"/>
      <c r="C9" s="54" t="s">
        <v>33</v>
      </c>
      <c r="D9" s="53">
        <f>'Opremljanje smeri'!J8+'Dodatno delo'!E4+'Skupinske akcije'!E4</f>
        <v>0</v>
      </c>
      <c r="E9" s="26"/>
      <c r="F9" s="6"/>
      <c r="G9" s="7"/>
    </row>
    <row r="10" spans="1:7" ht="15" customHeight="1">
      <c r="A10" s="7"/>
      <c r="B10" s="6"/>
      <c r="C10" s="54" t="s">
        <v>34</v>
      </c>
      <c r="D10" s="53">
        <f>'Materialni stroški'!D3</f>
        <v>0</v>
      </c>
      <c r="E10" s="26"/>
      <c r="F10" s="6"/>
      <c r="G10" s="7"/>
    </row>
    <row r="11" spans="1:7" ht="15" customHeight="1">
      <c r="A11" s="7"/>
      <c r="B11" s="6"/>
      <c r="C11" s="27"/>
      <c r="D11" s="45"/>
      <c r="E11" s="26"/>
      <c r="F11" s="6"/>
      <c r="G11" s="7"/>
    </row>
    <row r="12" spans="1:7" ht="15" customHeight="1">
      <c r="A12" s="7"/>
      <c r="B12" s="6"/>
      <c r="C12" s="27"/>
      <c r="D12" s="45"/>
      <c r="E12" s="26"/>
      <c r="F12" s="6"/>
      <c r="G12" s="7"/>
    </row>
    <row r="13" spans="1:7">
      <c r="A13" s="7"/>
      <c r="B13" s="6"/>
      <c r="C13" s="27"/>
      <c r="D13" s="45"/>
      <c r="E13" s="26"/>
      <c r="F13" s="6"/>
      <c r="G13" s="7"/>
    </row>
    <row r="14" spans="1:7">
      <c r="A14" s="7"/>
      <c r="B14" s="6"/>
      <c r="C14" s="27"/>
      <c r="D14" s="45"/>
      <c r="E14" s="26"/>
      <c r="F14" s="6"/>
      <c r="G14" s="7"/>
    </row>
    <row r="15" spans="1:7">
      <c r="A15" s="7"/>
      <c r="B15" s="6"/>
      <c r="C15" s="27"/>
      <c r="D15" s="45"/>
      <c r="E15" s="26"/>
      <c r="F15" s="6"/>
      <c r="G15" s="7"/>
    </row>
    <row r="16" spans="1:7">
      <c r="A16" s="7"/>
      <c r="B16" s="6"/>
      <c r="C16" s="27"/>
      <c r="D16" s="45"/>
      <c r="E16" s="26"/>
      <c r="F16" s="6"/>
      <c r="G16" s="7"/>
    </row>
    <row r="17" spans="1:7">
      <c r="A17" s="7"/>
      <c r="B17" s="6"/>
      <c r="C17" s="27"/>
      <c r="D17" s="45"/>
      <c r="E17" s="26"/>
      <c r="F17" s="6"/>
      <c r="G17" s="7"/>
    </row>
    <row r="18" spans="1:7">
      <c r="A18" s="7"/>
      <c r="B18" s="6"/>
      <c r="C18" s="27"/>
      <c r="D18" s="45"/>
      <c r="E18" s="26"/>
      <c r="F18" s="6"/>
      <c r="G18" s="7"/>
    </row>
    <row r="19" spans="1:7">
      <c r="A19" s="7"/>
      <c r="B19" s="6"/>
      <c r="C19" s="27"/>
      <c r="D19" s="45"/>
      <c r="E19" s="26"/>
      <c r="F19" s="6"/>
      <c r="G19" s="7"/>
    </row>
    <row r="20" spans="1:7">
      <c r="A20" s="7"/>
      <c r="B20" s="6"/>
      <c r="C20" s="27"/>
      <c r="D20" s="45"/>
      <c r="E20" s="26"/>
      <c r="F20" s="6"/>
      <c r="G20" s="7"/>
    </row>
    <row r="21" spans="1:7">
      <c r="A21" s="7"/>
      <c r="B21" s="6"/>
      <c r="C21" s="27"/>
      <c r="D21" s="45"/>
      <c r="E21" s="26"/>
      <c r="F21" s="6"/>
      <c r="G21" s="7"/>
    </row>
    <row r="22" spans="1:7">
      <c r="A22" s="7"/>
      <c r="B22" s="6"/>
      <c r="C22" s="27"/>
      <c r="D22" s="45"/>
      <c r="E22" s="26"/>
      <c r="F22" s="6"/>
      <c r="G22" s="7"/>
    </row>
    <row r="23" spans="1:7">
      <c r="A23" s="7"/>
      <c r="B23" s="6"/>
      <c r="C23" s="27"/>
      <c r="D23" s="45"/>
      <c r="E23" s="26"/>
      <c r="F23" s="6"/>
      <c r="G23" s="7"/>
    </row>
    <row r="24" spans="1:7" ht="14.65" thickBot="1">
      <c r="A24" s="7"/>
      <c r="B24" s="6"/>
      <c r="C24" s="32"/>
      <c r="D24" s="46"/>
      <c r="E24" s="34"/>
      <c r="F24" s="6"/>
      <c r="G24" s="7"/>
    </row>
    <row r="25" spans="1:7" ht="17.25" customHeight="1">
      <c r="A25" s="7"/>
      <c r="B25" s="6"/>
      <c r="C25" s="6"/>
      <c r="D25" s="6"/>
      <c r="E25" s="6"/>
      <c r="F25" s="6"/>
      <c r="G25" s="7"/>
    </row>
    <row r="26" spans="1:7" ht="6.75" customHeight="1">
      <c r="A26" s="7"/>
      <c r="B26" s="7"/>
      <c r="C26" s="7"/>
      <c r="D26" s="7"/>
      <c r="E26" s="7"/>
      <c r="F26" s="7"/>
      <c r="G26" s="7"/>
    </row>
  </sheetData>
  <sheetProtection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29"/>
  <sheetViews>
    <sheetView showGridLines="0" workbookViewId="0" xr3:uid="{78B4E459-6924-5F8B-B7BA-2DD04133E49E}">
      <selection activeCell="E9" sqref="E9"/>
    </sheetView>
  </sheetViews>
  <sheetFormatPr defaultColWidth="9.140625" defaultRowHeight="14.25"/>
  <cols>
    <col min="1" max="1" width="9.140625" style="56"/>
    <col min="2" max="2" width="42.28515625" style="56" customWidth="1"/>
    <col min="3" max="3" width="22.28515625" style="56" customWidth="1"/>
    <col min="4" max="4" width="23.140625" style="56" customWidth="1"/>
    <col min="5" max="16384" width="9.140625" style="56"/>
  </cols>
  <sheetData>
    <row r="2" spans="2:4" ht="18">
      <c r="B2" s="55" t="s">
        <v>35</v>
      </c>
    </row>
    <row r="3" spans="2:4">
      <c r="B3" s="57" t="s">
        <v>36</v>
      </c>
    </row>
    <row r="4" spans="2:4" ht="14.65" thickBot="1">
      <c r="B4" s="57"/>
    </row>
    <row r="5" spans="2:4" ht="14.65" thickBot="1">
      <c r="B5" s="58"/>
      <c r="C5" s="59" t="s">
        <v>37</v>
      </c>
      <c r="D5" s="59" t="s">
        <v>38</v>
      </c>
    </row>
    <row r="6" spans="2:4" ht="24" customHeight="1" thickBot="1">
      <c r="B6" s="60" t="s">
        <v>39</v>
      </c>
      <c r="C6" s="61">
        <v>2</v>
      </c>
      <c r="D6" s="61">
        <v>3</v>
      </c>
    </row>
    <row r="7" spans="2:4" ht="21.75" customHeight="1" thickBot="1">
      <c r="B7" s="60" t="s">
        <v>40</v>
      </c>
      <c r="C7" s="61">
        <v>4</v>
      </c>
      <c r="D7" s="61">
        <v>6</v>
      </c>
    </row>
    <row r="8" spans="2:4" ht="26.25" customHeight="1" thickBot="1">
      <c r="B8" s="60" t="s">
        <v>41</v>
      </c>
      <c r="C8" s="61">
        <v>4</v>
      </c>
      <c r="D8" s="61">
        <v>6</v>
      </c>
    </row>
    <row r="9" spans="2:4" ht="19.5" customHeight="1" thickBot="1">
      <c r="B9" s="60" t="s">
        <v>42</v>
      </c>
      <c r="C9" s="61">
        <v>8</v>
      </c>
      <c r="D9" s="61">
        <v>12</v>
      </c>
    </row>
    <row r="10" spans="2:4">
      <c r="B10" s="57"/>
    </row>
    <row r="11" spans="2:4" ht="14.65" thickBot="1">
      <c r="B11" s="57"/>
    </row>
    <row r="12" spans="2:4" ht="14.65" thickBot="1">
      <c r="B12" s="58" t="s">
        <v>43</v>
      </c>
      <c r="C12" s="59" t="s">
        <v>44</v>
      </c>
      <c r="D12" s="59"/>
    </row>
    <row r="13" spans="2:4" ht="14.65" thickBot="1">
      <c r="B13" s="60"/>
      <c r="C13" s="62"/>
      <c r="D13" s="62"/>
    </row>
    <row r="14" spans="2:4" ht="14.65" thickBot="1">
      <c r="B14" s="60" t="s">
        <v>45</v>
      </c>
      <c r="C14" s="62" t="s">
        <v>46</v>
      </c>
      <c r="D14" s="62" t="s">
        <v>47</v>
      </c>
    </row>
    <row r="15" spans="2:4" ht="14.65" thickBot="1">
      <c r="B15" s="60"/>
      <c r="C15" s="62"/>
      <c r="D15" s="62"/>
    </row>
    <row r="16" spans="2:4" ht="14.65" thickBot="1">
      <c r="B16" s="60" t="s">
        <v>23</v>
      </c>
      <c r="C16" s="62" t="s">
        <v>48</v>
      </c>
      <c r="D16" s="62"/>
    </row>
    <row r="17" spans="2:7">
      <c r="B17" s="57"/>
    </row>
    <row r="18" spans="2:7">
      <c r="B18" s="57"/>
    </row>
    <row r="19" spans="2:7" ht="15.75">
      <c r="B19" s="63" t="s">
        <v>49</v>
      </c>
    </row>
    <row r="20" spans="2:7">
      <c r="B20" s="57" t="s">
        <v>50</v>
      </c>
    </row>
    <row r="21" spans="2:7">
      <c r="B21" s="57"/>
    </row>
    <row r="22" spans="2:7" ht="15.75">
      <c r="B22" s="63" t="s">
        <v>51</v>
      </c>
    </row>
    <row r="23" spans="2:7" ht="48" customHeight="1">
      <c r="B23" s="88" t="s">
        <v>52</v>
      </c>
      <c r="C23" s="88"/>
      <c r="D23" s="88"/>
      <c r="E23" s="88"/>
      <c r="F23" s="88"/>
      <c r="G23" s="88"/>
    </row>
    <row r="24" spans="2:7">
      <c r="B24" s="89" t="s">
        <v>53</v>
      </c>
      <c r="C24" s="89"/>
      <c r="D24" s="89"/>
      <c r="E24" s="89"/>
      <c r="F24" s="89"/>
      <c r="G24" s="89"/>
    </row>
    <row r="25" spans="2:7">
      <c r="B25" s="57"/>
    </row>
    <row r="26" spans="2:7">
      <c r="B26" s="57"/>
    </row>
    <row r="27" spans="2:7" ht="15.75">
      <c r="B27" s="63" t="s">
        <v>54</v>
      </c>
    </row>
    <row r="28" spans="2:7" ht="68.25" customHeight="1">
      <c r="B28" s="88" t="s">
        <v>55</v>
      </c>
      <c r="C28" s="88"/>
      <c r="D28" s="88"/>
      <c r="E28" s="88"/>
      <c r="F28" s="88"/>
      <c r="G28" s="88"/>
    </row>
    <row r="29" spans="2:7">
      <c r="B29" s="57" t="s">
        <v>56</v>
      </c>
    </row>
  </sheetData>
  <sheetProtection sheet="1" objects="1" scenarios="1" selectLockedCells="1"/>
  <mergeCells count="3">
    <mergeCell ref="B23:G23"/>
    <mergeCell ref="B24:G24"/>
    <mergeCell ref="B28:G28"/>
  </mergeCells>
  <pageMargins left="0.7" right="0.7" top="0.75" bottom="0.75" header="0.3" footer="0.3"/>
  <pageSetup paperSize="0" orientation="portrait" horizontalDpi="203" verticalDpi="20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E43"/>
  <sheetViews>
    <sheetView workbookViewId="0" xr3:uid="{9B253EF2-77E0-53E3-AE26-4D66ECD923F3}">
      <selection activeCell="C9" sqref="C9"/>
    </sheetView>
  </sheetViews>
  <sheetFormatPr defaultRowHeight="14.25"/>
  <cols>
    <col min="2" max="2" width="48.140625" bestFit="1" customWidth="1"/>
    <col min="3" max="3" width="12.42578125" bestFit="1" customWidth="1"/>
    <col min="4" max="4" width="12.28515625" bestFit="1" customWidth="1"/>
  </cols>
  <sheetData>
    <row r="4" spans="2:5">
      <c r="B4" s="1" t="s">
        <v>57</v>
      </c>
      <c r="C4" s="2" t="s">
        <v>58</v>
      </c>
      <c r="D4" s="3"/>
      <c r="E4" s="3"/>
    </row>
    <row r="5" spans="2:5">
      <c r="B5" s="1" t="s">
        <v>59</v>
      </c>
      <c r="C5" s="2">
        <v>25</v>
      </c>
      <c r="D5" s="3"/>
      <c r="E5" s="3"/>
    </row>
    <row r="6" spans="2:5">
      <c r="B6" s="1" t="s">
        <v>60</v>
      </c>
      <c r="C6" s="2">
        <v>15</v>
      </c>
      <c r="D6" s="3"/>
      <c r="E6" s="3"/>
    </row>
    <row r="8" spans="2:5">
      <c r="B8" s="1" t="s">
        <v>61</v>
      </c>
      <c r="C8" s="1" t="s">
        <v>37</v>
      </c>
      <c r="D8" s="1" t="s">
        <v>38</v>
      </c>
    </row>
    <row r="9" spans="2:5">
      <c r="B9" s="1" t="s">
        <v>62</v>
      </c>
      <c r="C9" s="1">
        <v>4</v>
      </c>
      <c r="D9" s="1">
        <v>6</v>
      </c>
    </row>
    <row r="10" spans="2:5">
      <c r="B10" s="1" t="s">
        <v>63</v>
      </c>
      <c r="C10" s="1">
        <v>8</v>
      </c>
      <c r="D10" s="1">
        <v>12</v>
      </c>
    </row>
    <row r="13" spans="2:5">
      <c r="B13" s="1" t="s">
        <v>64</v>
      </c>
    </row>
    <row r="14" spans="2:5">
      <c r="B14" s="1">
        <v>0.1</v>
      </c>
    </row>
    <row r="17" spans="2:4">
      <c r="B17" s="1" t="s">
        <v>65</v>
      </c>
    </row>
    <row r="18" spans="2:4">
      <c r="B18" s="1">
        <v>8</v>
      </c>
    </row>
    <row r="20" spans="2:4">
      <c r="B20" s="1" t="s">
        <v>66</v>
      </c>
    </row>
    <row r="21" spans="2:4">
      <c r="B21" s="1">
        <v>10</v>
      </c>
    </row>
    <row r="25" spans="2:4">
      <c r="B25" s="1" t="s">
        <v>67</v>
      </c>
      <c r="C25" s="1" t="s">
        <v>68</v>
      </c>
      <c r="D25" s="1" t="s">
        <v>69</v>
      </c>
    </row>
    <row r="26" spans="2:4">
      <c r="B26" s="1">
        <v>8</v>
      </c>
      <c r="C26" s="1">
        <f>B14</f>
        <v>0.1</v>
      </c>
      <c r="D26" s="1">
        <v>50</v>
      </c>
    </row>
    <row r="27" spans="2:4">
      <c r="B27" s="1">
        <v>4</v>
      </c>
      <c r="C27" s="1">
        <f>B14/2</f>
        <v>0.05</v>
      </c>
      <c r="D27" s="1">
        <v>30</v>
      </c>
    </row>
    <row r="30" spans="2:4">
      <c r="B30" s="4" t="s">
        <v>70</v>
      </c>
    </row>
    <row r="31" spans="2:4">
      <c r="B31" s="1" t="s">
        <v>71</v>
      </c>
      <c r="C31" s="1">
        <v>2</v>
      </c>
    </row>
    <row r="32" spans="2:4">
      <c r="B32" s="1" t="s">
        <v>72</v>
      </c>
      <c r="C32" s="1">
        <v>3</v>
      </c>
    </row>
    <row r="33" spans="2:3">
      <c r="B33" s="1" t="s">
        <v>73</v>
      </c>
      <c r="C33" s="1">
        <v>4</v>
      </c>
    </row>
    <row r="34" spans="2:3">
      <c r="B34" s="1" t="s">
        <v>74</v>
      </c>
      <c r="C34" s="1">
        <v>6</v>
      </c>
    </row>
    <row r="35" spans="2:3">
      <c r="B35" s="1" t="s">
        <v>75</v>
      </c>
      <c r="C35" s="5">
        <v>4</v>
      </c>
    </row>
    <row r="36" spans="2:3">
      <c r="B36" s="1" t="s">
        <v>76</v>
      </c>
      <c r="C36" s="5">
        <v>8</v>
      </c>
    </row>
    <row r="37" spans="2:3">
      <c r="B37" s="1" t="s">
        <v>77</v>
      </c>
      <c r="C37" s="5">
        <v>6</v>
      </c>
    </row>
    <row r="38" spans="2:3">
      <c r="B38" s="1" t="s">
        <v>78</v>
      </c>
      <c r="C38" s="5">
        <v>12</v>
      </c>
    </row>
    <row r="41" spans="2:3">
      <c r="B41" s="1" t="s">
        <v>12</v>
      </c>
    </row>
    <row r="42" spans="2:3">
      <c r="B42" s="1" t="s">
        <v>37</v>
      </c>
    </row>
    <row r="43" spans="2:3">
      <c r="B43" s="1"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Jure Ravnik</dc:creator>
  <cp:keywords/>
  <dc:description/>
  <cp:lastModifiedBy>Petra Zupan</cp:lastModifiedBy>
  <cp:revision/>
  <dcterms:created xsi:type="dcterms:W3CDTF">2018-09-01T10:19:04Z</dcterms:created>
  <dcterms:modified xsi:type="dcterms:W3CDTF">2018-11-19T13:44:36Z</dcterms:modified>
  <cp:category/>
  <cp:contentStatus/>
</cp:coreProperties>
</file>